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320" windowWidth="16608" windowHeight="4356"/>
  </bookViews>
  <sheets>
    <sheet name="入力シート" sheetId="4" r:id="rId1"/>
    <sheet name="認可保育所用請求書（平成２７年度分）" sheetId="3" r:id="rId2"/>
    <sheet name="差額請求内訳書" sheetId="1" r:id="rId3"/>
    <sheet name="基本単価表" sheetId="2" r:id="rId4"/>
    <sheet name="所長設置加算単価" sheetId="5" r:id="rId5"/>
  </sheets>
  <definedNames>
    <definedName name="_xlnm.Print_Area" localSheetId="2">差額請求内訳書!$A$1:$Y$32</definedName>
    <definedName name="_xlnm.Print_Area" localSheetId="0">入力シート!$A$1:$AG$116</definedName>
  </definedNames>
  <calcPr calcId="145621"/>
</workbook>
</file>

<file path=xl/calcChain.xml><?xml version="1.0" encoding="utf-8"?>
<calcChain xmlns="http://schemas.openxmlformats.org/spreadsheetml/2006/main">
  <c r="Z13" i="3" l="1"/>
  <c r="AF25" i="3" l="1"/>
  <c r="AM34" i="4" l="1"/>
  <c r="AN34" i="4" s="1"/>
  <c r="K46" i="3" s="1"/>
  <c r="AM33" i="4"/>
  <c r="AN33" i="4" s="1"/>
  <c r="K44" i="3" s="1"/>
  <c r="AM32" i="4"/>
  <c r="AN32" i="4" s="1"/>
  <c r="K42" i="3" s="1"/>
  <c r="AM31" i="4"/>
  <c r="AN31" i="4" s="1"/>
  <c r="K40" i="3" s="1"/>
  <c r="AM30" i="4"/>
  <c r="AN30" i="4" s="1"/>
  <c r="K38" i="3" s="1"/>
  <c r="AM29" i="4"/>
  <c r="AN29" i="4" s="1"/>
  <c r="K36" i="3" s="1"/>
  <c r="AM28" i="4"/>
  <c r="AN28" i="4" s="1"/>
  <c r="K34" i="3" s="1"/>
  <c r="AM27" i="4"/>
  <c r="AN27" i="4" s="1"/>
  <c r="K32" i="3" s="1"/>
  <c r="AL34" i="4"/>
  <c r="G46" i="3" s="1"/>
  <c r="AL33" i="4"/>
  <c r="G44" i="3" s="1"/>
  <c r="AL32" i="4"/>
  <c r="G42" i="3" s="1"/>
  <c r="AL31" i="4"/>
  <c r="G40" i="3" s="1"/>
  <c r="AL30" i="4"/>
  <c r="G38" i="3" s="1"/>
  <c r="AL29" i="4"/>
  <c r="G36" i="3" s="1"/>
  <c r="AL28" i="4"/>
  <c r="G34" i="3" s="1"/>
  <c r="AL27" i="4"/>
  <c r="G32" i="3" s="1"/>
  <c r="I39" i="4" l="1"/>
  <c r="I38" i="4"/>
  <c r="I41" i="4" l="1"/>
  <c r="O32" i="3" s="1"/>
  <c r="O34" i="3" s="1"/>
  <c r="O46" i="3" l="1"/>
  <c r="O38" i="3"/>
  <c r="O42" i="3"/>
  <c r="O36" i="3"/>
  <c r="O40" i="3"/>
  <c r="O44" i="3"/>
  <c r="J94" i="4"/>
  <c r="J85" i="4"/>
  <c r="AE46" i="3"/>
  <c r="AE44" i="3"/>
  <c r="AE42" i="3"/>
  <c r="AE40" i="3"/>
  <c r="AE38" i="3"/>
  <c r="AE36" i="3"/>
  <c r="AE34" i="3"/>
  <c r="AE32" i="3"/>
  <c r="Q70" i="4"/>
  <c r="K70" i="4"/>
  <c r="S25" i="3"/>
  <c r="H25" i="3"/>
  <c r="AF23" i="3"/>
  <c r="J34" i="4"/>
  <c r="Z23" i="3" s="1"/>
  <c r="K71" i="4" l="1"/>
  <c r="G89" i="4" s="1"/>
  <c r="R32" i="3" s="1"/>
  <c r="R46" i="3" s="1"/>
  <c r="T23" i="3"/>
  <c r="Z15" i="3"/>
  <c r="Z14" i="3"/>
  <c r="Z12" i="3"/>
  <c r="Z10" i="3"/>
  <c r="G98" i="4" l="1"/>
  <c r="U32" i="3" s="1"/>
  <c r="U46" i="3" s="1"/>
  <c r="AA46" i="3" s="1"/>
  <c r="AH46" i="3" s="1"/>
  <c r="R36" i="3"/>
  <c r="R38" i="3"/>
  <c r="R42" i="3"/>
  <c r="R44" i="3"/>
  <c r="R34" i="3"/>
  <c r="R40" i="3"/>
  <c r="AE48" i="3"/>
  <c r="U42" i="3" l="1"/>
  <c r="AA42" i="3" s="1"/>
  <c r="AH42" i="3" s="1"/>
  <c r="U34" i="3"/>
  <c r="AA34" i="3" s="1"/>
  <c r="AH34" i="3" s="1"/>
  <c r="AA32" i="3"/>
  <c r="AH32" i="3" s="1"/>
  <c r="U40" i="3"/>
  <c r="AA40" i="3" s="1"/>
  <c r="AH40" i="3" s="1"/>
  <c r="U36" i="3"/>
  <c r="AA36" i="3" s="1"/>
  <c r="AH36" i="3" s="1"/>
  <c r="U44" i="3"/>
  <c r="AA44" i="3" s="1"/>
  <c r="AH44" i="3" s="1"/>
  <c r="U38" i="3"/>
  <c r="AA38" i="3" s="1"/>
  <c r="AH38" i="3" s="1"/>
  <c r="S31" i="1"/>
  <c r="K30" i="1"/>
  <c r="P30" i="1" s="1"/>
  <c r="V30" i="1" s="1"/>
  <c r="K29" i="1"/>
  <c r="P29" i="1" s="1"/>
  <c r="V29" i="1" s="1"/>
  <c r="P28" i="1"/>
  <c r="V28" i="1" s="1"/>
  <c r="K28" i="1"/>
  <c r="K27" i="1"/>
  <c r="P27" i="1" s="1"/>
  <c r="V27" i="1" s="1"/>
  <c r="K26" i="1"/>
  <c r="P26" i="1" s="1"/>
  <c r="V26" i="1" s="1"/>
  <c r="K25" i="1"/>
  <c r="P25" i="1" s="1"/>
  <c r="S24" i="1"/>
  <c r="K23" i="1"/>
  <c r="P23" i="1" s="1"/>
  <c r="V23" i="1" s="1"/>
  <c r="K22" i="1"/>
  <c r="P22" i="1" s="1"/>
  <c r="V22" i="1" s="1"/>
  <c r="K21" i="1"/>
  <c r="P21" i="1" s="1"/>
  <c r="V21" i="1" s="1"/>
  <c r="P20" i="1"/>
  <c r="V20" i="1" s="1"/>
  <c r="K20" i="1"/>
  <c r="K19" i="1"/>
  <c r="P19" i="1" s="1"/>
  <c r="V19" i="1" s="1"/>
  <c r="K18" i="1"/>
  <c r="P18" i="1" s="1"/>
  <c r="S17" i="1"/>
  <c r="P16" i="1"/>
  <c r="V16" i="1" s="1"/>
  <c r="K16" i="1"/>
  <c r="K15" i="1"/>
  <c r="P15" i="1" s="1"/>
  <c r="V15" i="1" s="1"/>
  <c r="K14" i="1"/>
  <c r="P14" i="1" s="1"/>
  <c r="V14" i="1" s="1"/>
  <c r="K13" i="1"/>
  <c r="P13" i="1" s="1"/>
  <c r="V13" i="1" s="1"/>
  <c r="P12" i="1"/>
  <c r="V12" i="1" s="1"/>
  <c r="K12" i="1"/>
  <c r="K11" i="1"/>
  <c r="P11" i="1" s="1"/>
  <c r="S10" i="1"/>
  <c r="K9" i="1"/>
  <c r="P9" i="1" s="1"/>
  <c r="V9" i="1" s="1"/>
  <c r="P8" i="1"/>
  <c r="V8" i="1" s="1"/>
  <c r="K8" i="1"/>
  <c r="K7" i="1"/>
  <c r="P7" i="1" s="1"/>
  <c r="V7" i="1" s="1"/>
  <c r="K6" i="1"/>
  <c r="P6" i="1" s="1"/>
  <c r="V6" i="1" s="1"/>
  <c r="K5" i="1"/>
  <c r="P5" i="1" s="1"/>
  <c r="V5" i="1" s="1"/>
  <c r="K4" i="1"/>
  <c r="P4" i="1" s="1"/>
  <c r="AH48" i="3" l="1"/>
  <c r="P24" i="1"/>
  <c r="V18" i="1"/>
  <c r="V24" i="1" s="1"/>
  <c r="P31" i="1"/>
  <c r="V25" i="1"/>
  <c r="V31" i="1" s="1"/>
  <c r="P10" i="1"/>
  <c r="P17" i="1"/>
  <c r="V11" i="1"/>
  <c r="V17" i="1" s="1"/>
  <c r="V4" i="1"/>
  <c r="V10" i="1" s="1"/>
  <c r="S32" i="1" s="1"/>
  <c r="R50" i="3" s="1"/>
  <c r="AE50" i="3" l="1"/>
  <c r="O19" i="3" s="1"/>
</calcChain>
</file>

<file path=xl/sharedStrings.xml><?xml version="1.0" encoding="utf-8"?>
<sst xmlns="http://schemas.openxmlformats.org/spreadsheetml/2006/main" count="287" uniqueCount="207">
  <si>
    <t>年齢
区分</t>
    <rPh sb="0" eb="2">
      <t>ネンレイ</t>
    </rPh>
    <rPh sb="3" eb="5">
      <t>クブン</t>
    </rPh>
    <phoneticPr fontId="2"/>
  </si>
  <si>
    <t>児童氏名</t>
    <rPh sb="0" eb="2">
      <t>ジドウ</t>
    </rPh>
    <rPh sb="2" eb="4">
      <t>シメイ</t>
    </rPh>
    <phoneticPr fontId="2"/>
  </si>
  <si>
    <t>入退所
年月日</t>
    <rPh sb="0" eb="1">
      <t>ニュウ</t>
    </rPh>
    <rPh sb="1" eb="2">
      <t>タイ</t>
    </rPh>
    <rPh sb="2" eb="3">
      <t>ショ</t>
    </rPh>
    <rPh sb="4" eb="7">
      <t>ネンガッピ</t>
    </rPh>
    <phoneticPr fontId="2"/>
  </si>
  <si>
    <t>乳児分</t>
    <rPh sb="0" eb="2">
      <t>ニュウジ</t>
    </rPh>
    <rPh sb="2" eb="3">
      <t>ブン</t>
    </rPh>
    <phoneticPr fontId="2"/>
  </si>
  <si>
    <t>小計</t>
    <rPh sb="0" eb="1">
      <t>ショウ</t>
    </rPh>
    <rPh sb="1" eb="2">
      <t>ケイ</t>
    </rPh>
    <phoneticPr fontId="2"/>
  </si>
  <si>
    <t>（乳児分）</t>
    <rPh sb="1" eb="3">
      <t>ニュウジ</t>
    </rPh>
    <rPh sb="3" eb="4">
      <t>ブン</t>
    </rPh>
    <phoneticPr fontId="2"/>
  </si>
  <si>
    <t>１・２歳児分</t>
    <rPh sb="3" eb="4">
      <t>サイ</t>
    </rPh>
    <rPh sb="4" eb="5">
      <t>ジ</t>
    </rPh>
    <rPh sb="5" eb="6">
      <t>ブン</t>
    </rPh>
    <phoneticPr fontId="2"/>
  </si>
  <si>
    <t>（１・２歳児分）</t>
    <rPh sb="4" eb="5">
      <t>サイ</t>
    </rPh>
    <rPh sb="5" eb="6">
      <t>ジ</t>
    </rPh>
    <rPh sb="6" eb="7">
      <t>ブン</t>
    </rPh>
    <phoneticPr fontId="2"/>
  </si>
  <si>
    <t>３歳児分</t>
    <rPh sb="1" eb="2">
      <t>サイ</t>
    </rPh>
    <rPh sb="2" eb="3">
      <t>ジ</t>
    </rPh>
    <rPh sb="3" eb="4">
      <t>ブン</t>
    </rPh>
    <phoneticPr fontId="2"/>
  </si>
  <si>
    <t>（３歳児分）</t>
    <rPh sb="2" eb="3">
      <t>サイ</t>
    </rPh>
    <rPh sb="3" eb="4">
      <t>ジ</t>
    </rPh>
    <rPh sb="4" eb="5">
      <t>ブン</t>
    </rPh>
    <phoneticPr fontId="2"/>
  </si>
  <si>
    <t>４歳以上児分</t>
    <rPh sb="1" eb="2">
      <t>サイ</t>
    </rPh>
    <rPh sb="2" eb="4">
      <t>イジョウ</t>
    </rPh>
    <rPh sb="4" eb="5">
      <t>ジ</t>
    </rPh>
    <rPh sb="5" eb="6">
      <t>ブン</t>
    </rPh>
    <phoneticPr fontId="2"/>
  </si>
  <si>
    <t>（４歳以上児分）</t>
    <rPh sb="2" eb="5">
      <t>サイイジョウ</t>
    </rPh>
    <rPh sb="5" eb="6">
      <t>ジ</t>
    </rPh>
    <rPh sb="6" eb="7">
      <t>ブン</t>
    </rPh>
    <phoneticPr fontId="2"/>
  </si>
  <si>
    <t>差額合計</t>
    <rPh sb="0" eb="2">
      <t>サガク</t>
    </rPh>
    <rPh sb="2" eb="4">
      <t>ゴウケイ</t>
    </rPh>
    <phoneticPr fontId="2"/>
  </si>
  <si>
    <t>円</t>
    <rPh sb="0" eb="1">
      <t>エン</t>
    </rPh>
    <phoneticPr fontId="2"/>
  </si>
  <si>
    <t>開所
日数
　A</t>
    <rPh sb="0" eb="2">
      <t>カイショ</t>
    </rPh>
    <rPh sb="3" eb="5">
      <t>ニッスウ</t>
    </rPh>
    <phoneticPr fontId="2"/>
  </si>
  <si>
    <r>
      <t xml:space="preserve">支給率
</t>
    </r>
    <r>
      <rPr>
        <sz val="6"/>
        <rFont val="HG丸ｺﾞｼｯｸM-PRO"/>
        <family val="3"/>
        <charset val="128"/>
      </rPr>
      <t>（A/25）</t>
    </r>
    <r>
      <rPr>
        <sz val="8"/>
        <rFont val="HG丸ｺﾞｼｯｸM-PRO"/>
        <family val="3"/>
        <charset val="128"/>
      </rPr>
      <t xml:space="preserve">
　　　B</t>
    </r>
    <rPh sb="0" eb="3">
      <t>シキュウリツ</t>
    </rPh>
    <phoneticPr fontId="2"/>
  </si>
  <si>
    <t>保育単価
　　　　　C</t>
    <rPh sb="0" eb="2">
      <t>ホイク</t>
    </rPh>
    <rPh sb="2" eb="4">
      <t>タンカ</t>
    </rPh>
    <phoneticPr fontId="2"/>
  </si>
  <si>
    <t>運営費
（B×C）
　　　　　D</t>
    <rPh sb="0" eb="3">
      <t>ウンエイヒ</t>
    </rPh>
    <phoneticPr fontId="2"/>
  </si>
  <si>
    <t>既請求
（支出）済
　　　　　E</t>
    <rPh sb="0" eb="1">
      <t>キ</t>
    </rPh>
    <rPh sb="1" eb="3">
      <t>セイキュウ</t>
    </rPh>
    <rPh sb="5" eb="7">
      <t>シシュツ</t>
    </rPh>
    <rPh sb="8" eb="9">
      <t>ス</t>
    </rPh>
    <phoneticPr fontId="2"/>
  </si>
  <si>
    <t>今回請求額
（D-E）
　　　　　</t>
    <rPh sb="0" eb="2">
      <t>コンカイ</t>
    </rPh>
    <rPh sb="2" eb="4">
      <t>セイキュウ</t>
    </rPh>
    <rPh sb="4" eb="5">
      <t>ガク</t>
    </rPh>
    <phoneticPr fontId="2"/>
  </si>
  <si>
    <t>保育所運営費請求書</t>
    <rPh sb="0" eb="3">
      <t>ホイクショ</t>
    </rPh>
    <rPh sb="3" eb="6">
      <t>ウンエイヒ</t>
    </rPh>
    <rPh sb="6" eb="9">
      <t>セイキュウショ</t>
    </rPh>
    <phoneticPr fontId="8"/>
  </si>
  <si>
    <t>平成　　年　　月　　日</t>
    <rPh sb="0" eb="2">
      <t>ヘイセイ</t>
    </rPh>
    <rPh sb="4" eb="5">
      <t>ネン</t>
    </rPh>
    <rPh sb="7" eb="8">
      <t>ガツ</t>
    </rPh>
    <rPh sb="10" eb="11">
      <t>ニチ</t>
    </rPh>
    <phoneticPr fontId="8"/>
  </si>
  <si>
    <t>住所</t>
    <rPh sb="0" eb="1">
      <t>ジュウ</t>
    </rPh>
    <rPh sb="1" eb="2">
      <t>ショ</t>
    </rPh>
    <phoneticPr fontId="8"/>
  </si>
  <si>
    <t>施設名</t>
    <rPh sb="0" eb="2">
      <t>シセツ</t>
    </rPh>
    <rPh sb="2" eb="3">
      <t>メイ</t>
    </rPh>
    <phoneticPr fontId="8"/>
  </si>
  <si>
    <t>請求人氏名</t>
    <rPh sb="0" eb="2">
      <t>セイキュウ</t>
    </rPh>
    <rPh sb="2" eb="3">
      <t>ヒト</t>
    </rPh>
    <rPh sb="3" eb="5">
      <t>シメイ</t>
    </rPh>
    <phoneticPr fontId="8"/>
  </si>
  <si>
    <t>薩摩川内市長　岩切　秀雄　様</t>
    <rPh sb="0" eb="2">
      <t>サツマ</t>
    </rPh>
    <rPh sb="2" eb="4">
      <t>センダイ</t>
    </rPh>
    <rPh sb="4" eb="6">
      <t>シチョウ</t>
    </rPh>
    <rPh sb="7" eb="9">
      <t>イワキリ</t>
    </rPh>
    <rPh sb="10" eb="12">
      <t>ヒデオ</t>
    </rPh>
    <rPh sb="13" eb="14">
      <t>サマ</t>
    </rPh>
    <phoneticPr fontId="8"/>
  </si>
  <si>
    <t>請求金額</t>
    <rPh sb="0" eb="2">
      <t>セイキュウ</t>
    </rPh>
    <rPh sb="2" eb="4">
      <t>キンガク</t>
    </rPh>
    <phoneticPr fontId="8"/>
  </si>
  <si>
    <t>円</t>
    <rPh sb="0" eb="1">
      <t>エン</t>
    </rPh>
    <phoneticPr fontId="8"/>
  </si>
  <si>
    <t>設置主体</t>
    <rPh sb="0" eb="2">
      <t>セッチ</t>
    </rPh>
    <rPh sb="2" eb="4">
      <t>シュタイ</t>
    </rPh>
    <phoneticPr fontId="8"/>
  </si>
  <si>
    <t>地域区分</t>
    <rPh sb="0" eb="2">
      <t>チイキ</t>
    </rPh>
    <rPh sb="2" eb="4">
      <t>クブン</t>
    </rPh>
    <phoneticPr fontId="8"/>
  </si>
  <si>
    <t>利用定員</t>
    <rPh sb="0" eb="2">
      <t>リヨウ</t>
    </rPh>
    <rPh sb="2" eb="4">
      <t>テイイン</t>
    </rPh>
    <phoneticPr fontId="8"/>
  </si>
  <si>
    <t>所長の設置
・未設置</t>
    <rPh sb="0" eb="2">
      <t>ショチョウ</t>
    </rPh>
    <rPh sb="3" eb="5">
      <t>セッチ</t>
    </rPh>
    <rPh sb="7" eb="8">
      <t>ミ</t>
    </rPh>
    <rPh sb="8" eb="10">
      <t>セッチ</t>
    </rPh>
    <phoneticPr fontId="8"/>
  </si>
  <si>
    <t>処遇改善等加算</t>
    <rPh sb="0" eb="2">
      <t>ショグウ</t>
    </rPh>
    <rPh sb="2" eb="4">
      <t>カイゼン</t>
    </rPh>
    <rPh sb="4" eb="5">
      <t>ナド</t>
    </rPh>
    <rPh sb="5" eb="7">
      <t>カサン</t>
    </rPh>
    <phoneticPr fontId="8"/>
  </si>
  <si>
    <t>私</t>
    <rPh sb="0" eb="1">
      <t>ワタシ</t>
    </rPh>
    <phoneticPr fontId="8"/>
  </si>
  <si>
    <t>その他地域</t>
    <rPh sb="2" eb="3">
      <t>タ</t>
    </rPh>
    <rPh sb="3" eb="5">
      <t>チイキ</t>
    </rPh>
    <phoneticPr fontId="8"/>
  </si>
  <si>
    <t>請求金額算定内訳</t>
    <rPh sb="0" eb="2">
      <t>セイキュウ</t>
    </rPh>
    <rPh sb="2" eb="4">
      <t>キンガク</t>
    </rPh>
    <rPh sb="4" eb="6">
      <t>サンテイ</t>
    </rPh>
    <rPh sb="6" eb="8">
      <t>ウチワケ</t>
    </rPh>
    <phoneticPr fontId="8"/>
  </si>
  <si>
    <t>適用保育単価</t>
    <rPh sb="0" eb="2">
      <t>テキヨウ</t>
    </rPh>
    <rPh sb="2" eb="4">
      <t>ホイク</t>
    </rPh>
    <rPh sb="4" eb="6">
      <t>タンカ</t>
    </rPh>
    <phoneticPr fontId="8"/>
  </si>
  <si>
    <t>月初日児童数</t>
    <rPh sb="0" eb="1">
      <t>ツキ</t>
    </rPh>
    <rPh sb="1" eb="3">
      <t>ショニチ</t>
    </rPh>
    <rPh sb="3" eb="6">
      <t>ジドウスウ</t>
    </rPh>
    <phoneticPr fontId="8"/>
  </si>
  <si>
    <t>金額</t>
    <rPh sb="0" eb="2">
      <t>キンガク</t>
    </rPh>
    <phoneticPr fontId="8"/>
  </si>
  <si>
    <t>区分</t>
    <rPh sb="0" eb="2">
      <t>クブン</t>
    </rPh>
    <phoneticPr fontId="8"/>
  </si>
  <si>
    <r>
      <rPr>
        <sz val="10"/>
        <color theme="1"/>
        <rFont val="HGSｺﾞｼｯｸM"/>
        <family val="3"/>
        <charset val="128"/>
      </rPr>
      <t>基本分
保育単価</t>
    </r>
    <r>
      <rPr>
        <sz val="6"/>
        <color theme="1"/>
        <rFont val="HGSｺﾞｼｯｸM"/>
        <family val="3"/>
        <charset val="128"/>
      </rPr>
      <t xml:space="preserve">
(上段：
　保育標準時間)
(下段：
　保育短時間)</t>
    </r>
    <rPh sb="0" eb="2">
      <t>キホン</t>
    </rPh>
    <rPh sb="2" eb="3">
      <t>ブン</t>
    </rPh>
    <rPh sb="4" eb="6">
      <t>ホイク</t>
    </rPh>
    <rPh sb="6" eb="8">
      <t>タンカ</t>
    </rPh>
    <rPh sb="10" eb="12">
      <t>ジョウダン</t>
    </rPh>
    <rPh sb="15" eb="17">
      <t>ホイク</t>
    </rPh>
    <rPh sb="17" eb="19">
      <t>ヒョウジュン</t>
    </rPh>
    <rPh sb="19" eb="21">
      <t>ジカン</t>
    </rPh>
    <rPh sb="24" eb="26">
      <t>ゲダン</t>
    </rPh>
    <rPh sb="29" eb="31">
      <t>ホイク</t>
    </rPh>
    <rPh sb="31" eb="34">
      <t>タンジカン</t>
    </rPh>
    <phoneticPr fontId="8"/>
  </si>
  <si>
    <r>
      <rPr>
        <sz val="10"/>
        <color theme="1"/>
        <rFont val="HGSｺﾞｼｯｸM"/>
        <family val="3"/>
        <charset val="128"/>
      </rPr>
      <t>処遇改善
等加算</t>
    </r>
    <r>
      <rPr>
        <sz val="6"/>
        <color theme="1"/>
        <rFont val="HGSｺﾞｼｯｸM"/>
        <family val="3"/>
        <charset val="128"/>
      </rPr>
      <t xml:space="preserve">
(上段：
　保育標準時間)
(下段：
　保育短時間)</t>
    </r>
    <rPh sb="0" eb="2">
      <t>ショグウ</t>
    </rPh>
    <rPh sb="2" eb="4">
      <t>カイゼン</t>
    </rPh>
    <rPh sb="5" eb="6">
      <t>ナド</t>
    </rPh>
    <rPh sb="6" eb="8">
      <t>カサン</t>
    </rPh>
    <rPh sb="10" eb="12">
      <t>ジョウダン</t>
    </rPh>
    <rPh sb="15" eb="17">
      <t>ホイク</t>
    </rPh>
    <rPh sb="17" eb="19">
      <t>ヒョウジュン</t>
    </rPh>
    <rPh sb="19" eb="21">
      <t>ジカン</t>
    </rPh>
    <rPh sb="24" eb="26">
      <t>ゲダン</t>
    </rPh>
    <rPh sb="29" eb="31">
      <t>ホイク</t>
    </rPh>
    <rPh sb="31" eb="32">
      <t>タン</t>
    </rPh>
    <rPh sb="32" eb="34">
      <t>ジカン</t>
    </rPh>
    <phoneticPr fontId="8"/>
  </si>
  <si>
    <t>所長設置加算</t>
    <rPh sb="0" eb="2">
      <t>ショチョウ</t>
    </rPh>
    <rPh sb="2" eb="4">
      <t>セッチ</t>
    </rPh>
    <rPh sb="4" eb="6">
      <t>カサン</t>
    </rPh>
    <phoneticPr fontId="8"/>
  </si>
  <si>
    <t>主任
加算</t>
    <rPh sb="0" eb="2">
      <t>シュニン</t>
    </rPh>
    <rPh sb="3" eb="5">
      <t>カサン</t>
    </rPh>
    <phoneticPr fontId="8"/>
  </si>
  <si>
    <t>事務
加算</t>
    <rPh sb="0" eb="2">
      <t>ジム</t>
    </rPh>
    <rPh sb="3" eb="5">
      <t>カサン</t>
    </rPh>
    <phoneticPr fontId="8"/>
  </si>
  <si>
    <t>冷暖房費加算</t>
    <rPh sb="0" eb="3">
      <t>レイダンボウ</t>
    </rPh>
    <rPh sb="3" eb="4">
      <t>ヒ</t>
    </rPh>
    <rPh sb="4" eb="6">
      <t>カサン</t>
    </rPh>
    <phoneticPr fontId="8"/>
  </si>
  <si>
    <t>単価</t>
    <rPh sb="0" eb="2">
      <t>タンカ</t>
    </rPh>
    <phoneticPr fontId="8"/>
  </si>
  <si>
    <t>４歳以上児分</t>
    <rPh sb="1" eb="4">
      <t>サイイジョウ</t>
    </rPh>
    <rPh sb="4" eb="5">
      <t>ジ</t>
    </rPh>
    <rPh sb="5" eb="6">
      <t>ブン</t>
    </rPh>
    <phoneticPr fontId="8"/>
  </si>
  <si>
    <t>３歳児分</t>
    <rPh sb="1" eb="3">
      <t>サイジ</t>
    </rPh>
    <rPh sb="3" eb="4">
      <t>ブン</t>
    </rPh>
    <phoneticPr fontId="8"/>
  </si>
  <si>
    <t>１・２歳児分</t>
    <rPh sb="3" eb="4">
      <t>サイ</t>
    </rPh>
    <rPh sb="4" eb="5">
      <t>ジ</t>
    </rPh>
    <rPh sb="5" eb="6">
      <t>ブン</t>
    </rPh>
    <phoneticPr fontId="8"/>
  </si>
  <si>
    <t>乳児分</t>
    <rPh sb="0" eb="2">
      <t>ニュウジ</t>
    </rPh>
    <rPh sb="2" eb="3">
      <t>ブン</t>
    </rPh>
    <phoneticPr fontId="8"/>
  </si>
  <si>
    <t>受理</t>
    <rPh sb="0" eb="2">
      <t>ジュリ</t>
    </rPh>
    <phoneticPr fontId="8"/>
  </si>
  <si>
    <t>支出</t>
    <rPh sb="0" eb="2">
      <t>シシュツ</t>
    </rPh>
    <phoneticPr fontId="8"/>
  </si>
  <si>
    <t>振込先</t>
    <rPh sb="0" eb="2">
      <t>フリコミ</t>
    </rPh>
    <rPh sb="2" eb="3">
      <t>サキ</t>
    </rPh>
    <phoneticPr fontId="8"/>
  </si>
  <si>
    <t>金融機関名</t>
    <rPh sb="0" eb="4">
      <t>キンユウキカン</t>
    </rPh>
    <rPh sb="4" eb="5">
      <t>メイ</t>
    </rPh>
    <phoneticPr fontId="8"/>
  </si>
  <si>
    <t>口座種別
口座番号</t>
    <rPh sb="0" eb="2">
      <t>コウザ</t>
    </rPh>
    <rPh sb="2" eb="4">
      <t>シュベツ</t>
    </rPh>
    <rPh sb="5" eb="7">
      <t>コウザ</t>
    </rPh>
    <rPh sb="7" eb="9">
      <t>バンゴウ</t>
    </rPh>
    <phoneticPr fontId="8"/>
  </si>
  <si>
    <t>支店名</t>
    <rPh sb="0" eb="2">
      <t>シテン</t>
    </rPh>
    <phoneticPr fontId="8"/>
  </si>
  <si>
    <t>名義人</t>
    <rPh sb="0" eb="3">
      <t>メイギニン</t>
    </rPh>
    <phoneticPr fontId="8"/>
  </si>
  <si>
    <t>利用定
員区分</t>
    <rPh sb="0" eb="2">
      <t>リヨウ</t>
    </rPh>
    <rPh sb="2" eb="3">
      <t>サダ</t>
    </rPh>
    <rPh sb="4" eb="5">
      <t>イン</t>
    </rPh>
    <rPh sb="5" eb="7">
      <t>クブン</t>
    </rPh>
    <phoneticPr fontId="13"/>
  </si>
  <si>
    <t>所長設置加算</t>
    <rPh sb="0" eb="2">
      <t>ショチョウ</t>
    </rPh>
    <rPh sb="2" eb="4">
      <t>セッチ</t>
    </rPh>
    <rPh sb="4" eb="6">
      <t>カサン</t>
    </rPh>
    <phoneticPr fontId="14"/>
  </si>
  <si>
    <t>　20人</t>
    <rPh sb="3" eb="4">
      <t>ニン</t>
    </rPh>
    <phoneticPr fontId="13"/>
  </si>
  <si>
    <t>×加算率</t>
    <rPh sb="1" eb="3">
      <t>カサン</t>
    </rPh>
    <rPh sb="3" eb="4">
      <t>リツ</t>
    </rPh>
    <phoneticPr fontId="14"/>
  </si>
  <si>
    <t>基本分単価</t>
    <rPh sb="0" eb="2">
      <t>キホン</t>
    </rPh>
    <rPh sb="2" eb="3">
      <t>ブン</t>
    </rPh>
    <rPh sb="3" eb="5">
      <t>タンカ</t>
    </rPh>
    <phoneticPr fontId="14"/>
  </si>
  <si>
    <t>処遇改善等加算基本単価</t>
    <rPh sb="0" eb="2">
      <t>ショグウ</t>
    </rPh>
    <rPh sb="2" eb="4">
      <t>カイゼン</t>
    </rPh>
    <rPh sb="4" eb="5">
      <t>ナド</t>
    </rPh>
    <rPh sb="5" eb="7">
      <t>カサン</t>
    </rPh>
    <rPh sb="7" eb="9">
      <t>キホン</t>
    </rPh>
    <rPh sb="9" eb="11">
      <t>タンカ</t>
    </rPh>
    <phoneticPr fontId="14"/>
  </si>
  <si>
    <t>所長設置加算基本単価</t>
    <rPh sb="0" eb="2">
      <t>ショチョウ</t>
    </rPh>
    <rPh sb="2" eb="4">
      <t>セッチ</t>
    </rPh>
    <rPh sb="4" eb="6">
      <t>カサン</t>
    </rPh>
    <rPh sb="6" eb="8">
      <t>キホン</t>
    </rPh>
    <rPh sb="8" eb="10">
      <t>タンカ</t>
    </rPh>
    <phoneticPr fontId="2"/>
  </si>
  <si>
    <t>所長設置加算処遇改善基本単価</t>
    <rPh sb="0" eb="2">
      <t>ショチョウ</t>
    </rPh>
    <rPh sb="2" eb="4">
      <t>セッチ</t>
    </rPh>
    <rPh sb="4" eb="6">
      <t>カサン</t>
    </rPh>
    <rPh sb="6" eb="8">
      <t>ショグウ</t>
    </rPh>
    <rPh sb="8" eb="10">
      <t>カイゼン</t>
    </rPh>
    <rPh sb="10" eb="12">
      <t>キホン</t>
    </rPh>
    <rPh sb="12" eb="14">
      <t>タンカ</t>
    </rPh>
    <phoneticPr fontId="2"/>
  </si>
  <si>
    <t>　21人から30人まで</t>
    <rPh sb="3" eb="4">
      <t>ニン</t>
    </rPh>
    <rPh sb="8" eb="9">
      <t>ニン</t>
    </rPh>
    <phoneticPr fontId="13"/>
  </si>
  <si>
    <t>　31人から40人まで</t>
    <rPh sb="3" eb="4">
      <t>ニン</t>
    </rPh>
    <rPh sb="8" eb="9">
      <t>ニン</t>
    </rPh>
    <phoneticPr fontId="13"/>
  </si>
  <si>
    <t>　41人から50人まで</t>
    <rPh sb="3" eb="4">
      <t>ニン</t>
    </rPh>
    <rPh sb="8" eb="9">
      <t>ニン</t>
    </rPh>
    <phoneticPr fontId="13"/>
  </si>
  <si>
    <t>　51人から60人まで</t>
    <rPh sb="3" eb="4">
      <t>ニン</t>
    </rPh>
    <rPh sb="8" eb="9">
      <t>ニン</t>
    </rPh>
    <phoneticPr fontId="13"/>
  </si>
  <si>
    <t>　61人から70人まで</t>
    <rPh sb="3" eb="4">
      <t>ニン</t>
    </rPh>
    <rPh sb="8" eb="9">
      <t>ニン</t>
    </rPh>
    <phoneticPr fontId="13"/>
  </si>
  <si>
    <t>　71人から80人まで</t>
    <rPh sb="3" eb="4">
      <t>ニン</t>
    </rPh>
    <rPh sb="8" eb="9">
      <t>ニン</t>
    </rPh>
    <phoneticPr fontId="13"/>
  </si>
  <si>
    <t>　81人から90人まで</t>
    <rPh sb="3" eb="4">
      <t>ニン</t>
    </rPh>
    <rPh sb="8" eb="9">
      <t>ニン</t>
    </rPh>
    <phoneticPr fontId="13"/>
  </si>
  <si>
    <t>　91人から100人まで</t>
    <rPh sb="3" eb="4">
      <t>ニン</t>
    </rPh>
    <rPh sb="9" eb="10">
      <t>ニン</t>
    </rPh>
    <phoneticPr fontId="13"/>
  </si>
  <si>
    <t>　101人から110人まで</t>
    <rPh sb="4" eb="5">
      <t>ニン</t>
    </rPh>
    <rPh sb="10" eb="11">
      <t>ニン</t>
    </rPh>
    <phoneticPr fontId="13"/>
  </si>
  <si>
    <t>　111人から120人まで</t>
    <rPh sb="4" eb="5">
      <t>ニン</t>
    </rPh>
    <rPh sb="10" eb="11">
      <t>ニン</t>
    </rPh>
    <phoneticPr fontId="13"/>
  </si>
  <si>
    <t>　121人から130人まで</t>
    <rPh sb="4" eb="5">
      <t>ニン</t>
    </rPh>
    <rPh sb="10" eb="11">
      <t>ニン</t>
    </rPh>
    <phoneticPr fontId="13"/>
  </si>
  <si>
    <t>　131人から140人まで</t>
    <rPh sb="4" eb="5">
      <t>ニン</t>
    </rPh>
    <rPh sb="10" eb="11">
      <t>ニン</t>
    </rPh>
    <phoneticPr fontId="13"/>
  </si>
  <si>
    <t>　141人から150人まで</t>
    <rPh sb="4" eb="5">
      <t>ニン</t>
    </rPh>
    <rPh sb="10" eb="11">
      <t>ニン</t>
    </rPh>
    <phoneticPr fontId="13"/>
  </si>
  <si>
    <t>　151人から160人まで</t>
    <rPh sb="4" eb="5">
      <t>ニン</t>
    </rPh>
    <rPh sb="10" eb="11">
      <t>ニン</t>
    </rPh>
    <phoneticPr fontId="13"/>
  </si>
  <si>
    <t>　161人から170人まで</t>
    <rPh sb="4" eb="5">
      <t>ニン</t>
    </rPh>
    <rPh sb="10" eb="11">
      <t>ニン</t>
    </rPh>
    <phoneticPr fontId="13"/>
  </si>
  <si>
    <t>　171人以上</t>
    <rPh sb="4" eb="5">
      <t>ニン</t>
    </rPh>
    <rPh sb="5" eb="7">
      <t>イジョウ</t>
    </rPh>
    <phoneticPr fontId="13"/>
  </si>
  <si>
    <t>　差額請求（月途中入退所児分）内訳【認可保育所用】</t>
    <rPh sb="1" eb="3">
      <t>サガク</t>
    </rPh>
    <rPh sb="3" eb="5">
      <t>セイキュウ</t>
    </rPh>
    <rPh sb="6" eb="7">
      <t>ツキ</t>
    </rPh>
    <rPh sb="7" eb="9">
      <t>トチュウ</t>
    </rPh>
    <rPh sb="9" eb="10">
      <t>ニュウ</t>
    </rPh>
    <rPh sb="10" eb="12">
      <t>タイショ</t>
    </rPh>
    <rPh sb="12" eb="13">
      <t>ジ</t>
    </rPh>
    <rPh sb="13" eb="14">
      <t>ブン</t>
    </rPh>
    <rPh sb="15" eb="17">
      <t>ウチワケ</t>
    </rPh>
    <rPh sb="18" eb="20">
      <t>ニンカ</t>
    </rPh>
    <rPh sb="20" eb="23">
      <t>ホイクショ</t>
    </rPh>
    <rPh sb="23" eb="24">
      <t>ヨウ</t>
    </rPh>
    <phoneticPr fontId="2"/>
  </si>
  <si>
    <t>合計①</t>
    <rPh sb="0" eb="2">
      <t>ゴウケイ</t>
    </rPh>
    <phoneticPr fontId="8"/>
  </si>
  <si>
    <t>請求金額</t>
    <rPh sb="0" eb="2">
      <t>セイキュウ</t>
    </rPh>
    <rPh sb="2" eb="4">
      <t>キンガク</t>
    </rPh>
    <phoneticPr fontId="2"/>
  </si>
  <si>
    <t>①＋②</t>
    <phoneticPr fontId="2"/>
  </si>
  <si>
    <t>②</t>
    <phoneticPr fontId="2"/>
  </si>
  <si>
    <t>保育標準
時間</t>
    <rPh sb="0" eb="2">
      <t>ホイク</t>
    </rPh>
    <rPh sb="2" eb="4">
      <t>ヒョウジュン</t>
    </rPh>
    <rPh sb="5" eb="7">
      <t>ジカン</t>
    </rPh>
    <phoneticPr fontId="8"/>
  </si>
  <si>
    <t>保育短時間</t>
    <rPh sb="0" eb="2">
      <t>ホイク</t>
    </rPh>
    <rPh sb="2" eb="5">
      <t>タンジカン</t>
    </rPh>
    <phoneticPr fontId="2"/>
  </si>
  <si>
    <t>・</t>
    <phoneticPr fontId="2"/>
  </si>
  <si>
    <t>地域区分が「その他の地域」であること。</t>
    <rPh sb="0" eb="2">
      <t>チイキ</t>
    </rPh>
    <rPh sb="2" eb="4">
      <t>クブン</t>
    </rPh>
    <rPh sb="8" eb="9">
      <t>タ</t>
    </rPh>
    <rPh sb="10" eb="12">
      <t>チイキ</t>
    </rPh>
    <phoneticPr fontId="2"/>
  </si>
  <si>
    <t>・</t>
    <phoneticPr fontId="2"/>
  </si>
  <si>
    <t>　このシートは、次に該当する場合、使用するために作成したものですが、できあがった請求書については、各園で十分ご確認の上ご提出ください（あくまで事務を容易にするためのものです）。</t>
    <rPh sb="8" eb="9">
      <t>ツギ</t>
    </rPh>
    <rPh sb="10" eb="12">
      <t>ガイトウ</t>
    </rPh>
    <rPh sb="14" eb="16">
      <t>バアイ</t>
    </rPh>
    <rPh sb="17" eb="19">
      <t>シヨウ</t>
    </rPh>
    <rPh sb="24" eb="26">
      <t>サクセイ</t>
    </rPh>
    <rPh sb="40" eb="43">
      <t>セイキュウショ</t>
    </rPh>
    <rPh sb="49" eb="51">
      <t>カクエン</t>
    </rPh>
    <rPh sb="52" eb="54">
      <t>ジュウブン</t>
    </rPh>
    <rPh sb="55" eb="57">
      <t>カクニン</t>
    </rPh>
    <rPh sb="58" eb="59">
      <t>ウエ</t>
    </rPh>
    <rPh sb="60" eb="62">
      <t>テイシュツ</t>
    </rPh>
    <rPh sb="71" eb="73">
      <t>ジム</t>
    </rPh>
    <rPh sb="74" eb="76">
      <t>ヨウイ</t>
    </rPh>
    <phoneticPr fontId="2"/>
  </si>
  <si>
    <t>住所</t>
    <rPh sb="0" eb="2">
      <t>ジュウショ</t>
    </rPh>
    <phoneticPr fontId="2"/>
  </si>
  <si>
    <t>施設名</t>
    <rPh sb="0" eb="2">
      <t>シセツ</t>
    </rPh>
    <rPh sb="2" eb="3">
      <t>メイ</t>
    </rPh>
    <phoneticPr fontId="2"/>
  </si>
  <si>
    <t>法人名</t>
    <rPh sb="0" eb="2">
      <t>ホウジン</t>
    </rPh>
    <rPh sb="2" eb="3">
      <t>メイ</t>
    </rPh>
    <phoneticPr fontId="2"/>
  </si>
  <si>
    <t>代表者名</t>
    <rPh sb="0" eb="3">
      <t>ダイヒョウシャ</t>
    </rPh>
    <rPh sb="3" eb="4">
      <t>メイ</t>
    </rPh>
    <phoneticPr fontId="2"/>
  </si>
  <si>
    <t>※住所は、市町村名から記入してください。</t>
    <rPh sb="1" eb="3">
      <t>ジュウショ</t>
    </rPh>
    <rPh sb="5" eb="8">
      <t>シチョウソン</t>
    </rPh>
    <rPh sb="8" eb="9">
      <t>メイ</t>
    </rPh>
    <rPh sb="11" eb="13">
      <t>キニュウ</t>
    </rPh>
    <phoneticPr fontId="2"/>
  </si>
  <si>
    <t>※法人名は、「社会福祉法人～」、「学校法人～」、「宗教法人～」と記入してください。</t>
    <rPh sb="1" eb="3">
      <t>ホウジン</t>
    </rPh>
    <rPh sb="3" eb="4">
      <t>メイ</t>
    </rPh>
    <rPh sb="7" eb="9">
      <t>シャカイ</t>
    </rPh>
    <rPh sb="9" eb="11">
      <t>フクシ</t>
    </rPh>
    <rPh sb="11" eb="13">
      <t>ホウジン</t>
    </rPh>
    <rPh sb="17" eb="19">
      <t>ガッコウ</t>
    </rPh>
    <rPh sb="19" eb="21">
      <t>ホウジン</t>
    </rPh>
    <rPh sb="25" eb="27">
      <t>シュウキョウ</t>
    </rPh>
    <rPh sb="27" eb="29">
      <t>ホウジン</t>
    </rPh>
    <rPh sb="32" eb="34">
      <t>キニュウ</t>
    </rPh>
    <phoneticPr fontId="2"/>
  </si>
  <si>
    <t>※施設名は、「～保育園」と記入してください。</t>
    <rPh sb="1" eb="3">
      <t>シセツ</t>
    </rPh>
    <rPh sb="3" eb="4">
      <t>メイ</t>
    </rPh>
    <rPh sb="8" eb="11">
      <t>ホイクエン</t>
    </rPh>
    <rPh sb="13" eb="15">
      <t>キニュウ</t>
    </rPh>
    <phoneticPr fontId="2"/>
  </si>
  <si>
    <t>※代表者名は、「理事長～」や「代表者～」、「園長～」のように肩書からご記入ください。</t>
    <rPh sb="1" eb="4">
      <t>ダイヒョウシャ</t>
    </rPh>
    <rPh sb="4" eb="5">
      <t>メイ</t>
    </rPh>
    <rPh sb="8" eb="11">
      <t>リジチョウ</t>
    </rPh>
    <rPh sb="15" eb="18">
      <t>ダイヒョウシャ</t>
    </rPh>
    <rPh sb="22" eb="24">
      <t>エンチョウ</t>
    </rPh>
    <rPh sb="30" eb="32">
      <t>カタガキ</t>
    </rPh>
    <rPh sb="35" eb="37">
      <t>キニュウ</t>
    </rPh>
    <phoneticPr fontId="2"/>
  </si>
  <si>
    <t>（例）</t>
    <rPh sb="1" eb="2">
      <t>レイ</t>
    </rPh>
    <phoneticPr fontId="2"/>
  </si>
  <si>
    <t>薩摩川内市神田町３番２２号</t>
    <rPh sb="0" eb="2">
      <t>サツマ</t>
    </rPh>
    <rPh sb="2" eb="5">
      <t>センダイシ</t>
    </rPh>
    <rPh sb="5" eb="8">
      <t>カンダマチ</t>
    </rPh>
    <rPh sb="9" eb="10">
      <t>バン</t>
    </rPh>
    <rPh sb="12" eb="13">
      <t>ゴウ</t>
    </rPh>
    <phoneticPr fontId="2"/>
  </si>
  <si>
    <t>川内保育園</t>
    <rPh sb="0" eb="2">
      <t>センダイ</t>
    </rPh>
    <rPh sb="2" eb="5">
      <t>ホイクエン</t>
    </rPh>
    <phoneticPr fontId="2"/>
  </si>
  <si>
    <t>社会福祉法人　川内福祉会</t>
    <rPh sb="0" eb="4">
      <t>シャカイフクシ</t>
    </rPh>
    <rPh sb="4" eb="6">
      <t>ホウジン</t>
    </rPh>
    <rPh sb="7" eb="9">
      <t>カワウチ</t>
    </rPh>
    <rPh sb="9" eb="12">
      <t>フクシカイ</t>
    </rPh>
    <phoneticPr fontId="2"/>
  </si>
  <si>
    <t>理事長　川内　花子</t>
    <rPh sb="0" eb="3">
      <t>リジチョウ</t>
    </rPh>
    <rPh sb="4" eb="6">
      <t>センダイ</t>
    </rPh>
    <rPh sb="7" eb="9">
      <t>ハナコ</t>
    </rPh>
    <phoneticPr fontId="2"/>
  </si>
  <si>
    <t>名</t>
    <rPh sb="0" eb="1">
      <t>メイ</t>
    </rPh>
    <phoneticPr fontId="2"/>
  </si>
  <si>
    <t>３．貴園は運営費請求上の所長を設置していますか？「設置」の場合、「１」、「未設置」の場合、「０」を入力してください。</t>
    <rPh sb="2" eb="4">
      <t>キエン</t>
    </rPh>
    <rPh sb="5" eb="8">
      <t>ウンエイヒ</t>
    </rPh>
    <rPh sb="8" eb="10">
      <t>セイキュウ</t>
    </rPh>
    <rPh sb="10" eb="11">
      <t>ジョウ</t>
    </rPh>
    <rPh sb="12" eb="14">
      <t>ショチョウ</t>
    </rPh>
    <rPh sb="15" eb="17">
      <t>セッチ</t>
    </rPh>
    <rPh sb="25" eb="27">
      <t>セッチ</t>
    </rPh>
    <rPh sb="29" eb="31">
      <t>バアイ</t>
    </rPh>
    <rPh sb="37" eb="40">
      <t>ミセッチ</t>
    </rPh>
    <rPh sb="42" eb="44">
      <t>バアイ</t>
    </rPh>
    <rPh sb="49" eb="51">
      <t>ニュウリョク</t>
    </rPh>
    <phoneticPr fontId="2"/>
  </si>
  <si>
    <t>請求人に関する事項を、ご記入ください。</t>
    <rPh sb="0" eb="2">
      <t>セイキュウ</t>
    </rPh>
    <rPh sb="2" eb="3">
      <t>ニン</t>
    </rPh>
    <rPh sb="4" eb="5">
      <t>カン</t>
    </rPh>
    <rPh sb="7" eb="9">
      <t>ジコウ</t>
    </rPh>
    <rPh sb="12" eb="14">
      <t>キニュウ</t>
    </rPh>
    <phoneticPr fontId="2"/>
  </si>
  <si>
    <t>1.</t>
    <phoneticPr fontId="2"/>
  </si>
  <si>
    <t>２．</t>
    <phoneticPr fontId="2"/>
  </si>
  <si>
    <t>貴園は運営費請求上の所長を設置していますか？「設置」の場合、「１」、「未設置」の場合、「０」を入力してください。</t>
    <rPh sb="0" eb="2">
      <t>キエン</t>
    </rPh>
    <rPh sb="3" eb="6">
      <t>ウンエイヒ</t>
    </rPh>
    <rPh sb="6" eb="8">
      <t>セイキュウ</t>
    </rPh>
    <rPh sb="8" eb="9">
      <t>ジョウ</t>
    </rPh>
    <rPh sb="10" eb="12">
      <t>ショチョウ</t>
    </rPh>
    <rPh sb="13" eb="15">
      <t>セッチ</t>
    </rPh>
    <rPh sb="23" eb="25">
      <t>セッチ</t>
    </rPh>
    <rPh sb="27" eb="29">
      <t>バアイ</t>
    </rPh>
    <rPh sb="35" eb="38">
      <t>ミセッチ</t>
    </rPh>
    <rPh sb="40" eb="42">
      <t>バアイ</t>
    </rPh>
    <rPh sb="47" eb="49">
      <t>ニュウリョク</t>
    </rPh>
    <phoneticPr fontId="2"/>
  </si>
  <si>
    <t>→</t>
    <phoneticPr fontId="2"/>
  </si>
  <si>
    <t>4.</t>
    <phoneticPr fontId="2"/>
  </si>
  <si>
    <t>処遇改善等加算率は、何%ですか?数字のみ記入してください。</t>
    <rPh sb="0" eb="2">
      <t>ショグウ</t>
    </rPh>
    <rPh sb="2" eb="4">
      <t>カイゼン</t>
    </rPh>
    <rPh sb="4" eb="5">
      <t>ナド</t>
    </rPh>
    <rPh sb="5" eb="8">
      <t>カサンリツ</t>
    </rPh>
    <rPh sb="10" eb="11">
      <t>ナン</t>
    </rPh>
    <rPh sb="16" eb="18">
      <t>スウジ</t>
    </rPh>
    <rPh sb="20" eb="22">
      <t>キニュウ</t>
    </rPh>
    <phoneticPr fontId="2"/>
  </si>
  <si>
    <t>今年度から事業を実施する場合は、「4」%としてください。</t>
    <rPh sb="0" eb="3">
      <t>コンネンド</t>
    </rPh>
    <rPh sb="5" eb="7">
      <t>ジギョウ</t>
    </rPh>
    <rPh sb="8" eb="10">
      <t>ジッシ</t>
    </rPh>
    <rPh sb="12" eb="14">
      <t>バアイ</t>
    </rPh>
    <phoneticPr fontId="2"/>
  </si>
  <si>
    <t>%</t>
    <phoneticPr fontId="2"/>
  </si>
  <si>
    <t>5.</t>
    <phoneticPr fontId="2"/>
  </si>
  <si>
    <t>保育標準時間</t>
    <rPh sb="0" eb="2">
      <t>ホイク</t>
    </rPh>
    <rPh sb="2" eb="4">
      <t>ヒョウジュン</t>
    </rPh>
    <rPh sb="4" eb="6">
      <t>ジカン</t>
    </rPh>
    <phoneticPr fontId="2"/>
  </si>
  <si>
    <t>保育短時間</t>
    <rPh sb="0" eb="2">
      <t>ホイク</t>
    </rPh>
    <rPh sb="2" eb="5">
      <t>タンジカン</t>
    </rPh>
    <phoneticPr fontId="2"/>
  </si>
  <si>
    <t>例</t>
    <rPh sb="0" eb="1">
      <t>レイ</t>
    </rPh>
    <phoneticPr fontId="2"/>
  </si>
  <si>
    <t>7:00～18:00</t>
    <phoneticPr fontId="2"/>
  </si>
  <si>
    <t>9:00～17:00</t>
    <phoneticPr fontId="2"/>
  </si>
  <si>
    <t>貴園の「保育標準時間(11時間)」と「保育短時間(8時間)」の時間帯を記入してください。</t>
    <rPh sb="0" eb="2">
      <t>キエン</t>
    </rPh>
    <rPh sb="4" eb="6">
      <t>ホイク</t>
    </rPh>
    <rPh sb="6" eb="8">
      <t>ヒョウジュン</t>
    </rPh>
    <rPh sb="8" eb="10">
      <t>ジカン</t>
    </rPh>
    <rPh sb="13" eb="15">
      <t>ジカン</t>
    </rPh>
    <rPh sb="19" eb="21">
      <t>ホイク</t>
    </rPh>
    <rPh sb="21" eb="24">
      <t>タンジカン</t>
    </rPh>
    <rPh sb="26" eb="28">
      <t>ジカン</t>
    </rPh>
    <rPh sb="31" eb="34">
      <t>ジカンタイ</t>
    </rPh>
    <rPh sb="35" eb="37">
      <t>キニュウ</t>
    </rPh>
    <phoneticPr fontId="2"/>
  </si>
  <si>
    <t>※保育標準時間に、延長保育の時間は含めません。</t>
    <rPh sb="1" eb="3">
      <t>ホイク</t>
    </rPh>
    <rPh sb="3" eb="5">
      <t>ヒョウジュン</t>
    </rPh>
    <rPh sb="5" eb="7">
      <t>ジカン</t>
    </rPh>
    <rPh sb="9" eb="13">
      <t>エンチョウホイク</t>
    </rPh>
    <rPh sb="14" eb="16">
      <t>ジカン</t>
    </rPh>
    <rPh sb="17" eb="18">
      <t>フク</t>
    </rPh>
    <phoneticPr fontId="2"/>
  </si>
  <si>
    <t>4歳以上児</t>
    <rPh sb="1" eb="2">
      <t>サイ</t>
    </rPh>
    <rPh sb="2" eb="5">
      <t>イジョウジ</t>
    </rPh>
    <phoneticPr fontId="2"/>
  </si>
  <si>
    <t>3歳児</t>
    <rPh sb="1" eb="2">
      <t>サイ</t>
    </rPh>
    <rPh sb="2" eb="3">
      <t>ジ</t>
    </rPh>
    <phoneticPr fontId="2"/>
  </si>
  <si>
    <t>1・2歳児</t>
    <rPh sb="3" eb="5">
      <t>サイジ</t>
    </rPh>
    <phoneticPr fontId="2"/>
  </si>
  <si>
    <t>乳児</t>
    <rPh sb="0" eb="2">
      <t>ニュウジ</t>
    </rPh>
    <phoneticPr fontId="2"/>
  </si>
  <si>
    <t>薩摩川内市</t>
    <rPh sb="0" eb="2">
      <t>サツマ</t>
    </rPh>
    <rPh sb="2" eb="5">
      <t>センダイシ</t>
    </rPh>
    <phoneticPr fontId="2"/>
  </si>
  <si>
    <t>小計</t>
    <rPh sb="0" eb="2">
      <t>ショウケイ</t>
    </rPh>
    <phoneticPr fontId="2"/>
  </si>
  <si>
    <t>合計</t>
    <rPh sb="0" eb="2">
      <t>ゴウケイ</t>
    </rPh>
    <phoneticPr fontId="2"/>
  </si>
  <si>
    <t>貴園の利用定員を、数字でご記入ください。</t>
    <rPh sb="0" eb="2">
      <t>キエン</t>
    </rPh>
    <rPh sb="3" eb="7">
      <t>リヨウテイイン</t>
    </rPh>
    <rPh sb="9" eb="11">
      <t>スウジ</t>
    </rPh>
    <rPh sb="13" eb="15">
      <t>キニュウ</t>
    </rPh>
    <phoneticPr fontId="2"/>
  </si>
  <si>
    <t>7.</t>
    <phoneticPr fontId="2"/>
  </si>
  <si>
    <t>主任保育士専任加算</t>
    <rPh sb="0" eb="2">
      <t>シュニン</t>
    </rPh>
    <rPh sb="2" eb="5">
      <t>ホイクシ</t>
    </rPh>
    <rPh sb="5" eb="7">
      <t>センニン</t>
    </rPh>
    <rPh sb="7" eb="9">
      <t>カサン</t>
    </rPh>
    <phoneticPr fontId="2"/>
  </si>
  <si>
    <t>(250,830+2,500×加算率)／各月初日の利用子ども数    (10円未満切捨て)</t>
    <rPh sb="16" eb="18">
      <t>カサン</t>
    </rPh>
    <rPh sb="18" eb="19">
      <t>リツ</t>
    </rPh>
    <rPh sb="21" eb="23">
      <t>カクツキ</t>
    </rPh>
    <rPh sb="23" eb="25">
      <t>ショニチ</t>
    </rPh>
    <rPh sb="26" eb="28">
      <t>リヨウ</t>
    </rPh>
    <rPh sb="28" eb="29">
      <t>コ</t>
    </rPh>
    <rPh sb="31" eb="32">
      <t>スウ</t>
    </rPh>
    <rPh sb="39" eb="40">
      <t>エン</t>
    </rPh>
    <rPh sb="40" eb="42">
      <t>ミマン</t>
    </rPh>
    <rPh sb="42" eb="44">
      <t>キリス</t>
    </rPh>
    <phoneticPr fontId="2"/>
  </si>
  <si>
    <t>今月は。。。</t>
    <rPh sb="0" eb="2">
      <t>コンゲツ</t>
    </rPh>
    <phoneticPr fontId="2"/>
  </si>
  <si>
    <t>主任保育士専任加算・事務職員雇上費加算について</t>
    <rPh sb="0" eb="2">
      <t>シュニン</t>
    </rPh>
    <rPh sb="2" eb="5">
      <t>ホイクシ</t>
    </rPh>
    <rPh sb="5" eb="7">
      <t>センニン</t>
    </rPh>
    <rPh sb="7" eb="9">
      <t>カサン</t>
    </rPh>
    <rPh sb="10" eb="12">
      <t>ジム</t>
    </rPh>
    <rPh sb="12" eb="14">
      <t>ショクイン</t>
    </rPh>
    <rPh sb="14" eb="15">
      <t>ヤトイ</t>
    </rPh>
    <rPh sb="15" eb="16">
      <t>ア</t>
    </rPh>
    <rPh sb="16" eb="17">
      <t>ヒ</t>
    </rPh>
    <rPh sb="17" eb="19">
      <t>カサン</t>
    </rPh>
    <phoneticPr fontId="2"/>
  </si>
  <si>
    <t>①主任保育士専任加算の適用見込みですか?適用する見込みがある場合、「1」を、見込みがない場合、「0」を入力してください。</t>
    <rPh sb="1" eb="3">
      <t>シュニン</t>
    </rPh>
    <rPh sb="3" eb="6">
      <t>ホイクシ</t>
    </rPh>
    <rPh sb="6" eb="8">
      <t>センニン</t>
    </rPh>
    <rPh sb="8" eb="10">
      <t>カサン</t>
    </rPh>
    <rPh sb="11" eb="13">
      <t>テキヨウ</t>
    </rPh>
    <rPh sb="13" eb="15">
      <t>ミコ</t>
    </rPh>
    <rPh sb="20" eb="22">
      <t>テキヨウ</t>
    </rPh>
    <rPh sb="24" eb="26">
      <t>ミコ</t>
    </rPh>
    <rPh sb="30" eb="32">
      <t>バアイ</t>
    </rPh>
    <rPh sb="38" eb="40">
      <t>ミコ</t>
    </rPh>
    <rPh sb="44" eb="46">
      <t>バアイ</t>
    </rPh>
    <rPh sb="51" eb="53">
      <t>ニュウリョク</t>
    </rPh>
    <phoneticPr fontId="2"/>
  </si>
  <si>
    <t>→</t>
    <phoneticPr fontId="2"/>
  </si>
  <si>
    <t>②事務職員雇上費加算の適用見込みですか?適用する見込みがある場合、「1」を、見込みがない場合、「0」を入力してください。</t>
    <rPh sb="1" eb="3">
      <t>ジム</t>
    </rPh>
    <rPh sb="3" eb="5">
      <t>ショクイン</t>
    </rPh>
    <rPh sb="5" eb="6">
      <t>ヤトイ</t>
    </rPh>
    <rPh sb="6" eb="7">
      <t>ア</t>
    </rPh>
    <rPh sb="7" eb="8">
      <t>ヒ</t>
    </rPh>
    <rPh sb="8" eb="10">
      <t>カサン</t>
    </rPh>
    <rPh sb="11" eb="13">
      <t>テキヨウ</t>
    </rPh>
    <rPh sb="13" eb="15">
      <t>ミコ</t>
    </rPh>
    <rPh sb="20" eb="22">
      <t>テキヨウ</t>
    </rPh>
    <rPh sb="24" eb="26">
      <t>ミコ</t>
    </rPh>
    <rPh sb="30" eb="32">
      <t>バアイ</t>
    </rPh>
    <rPh sb="38" eb="40">
      <t>ミコ</t>
    </rPh>
    <rPh sb="44" eb="46">
      <t>バアイ</t>
    </rPh>
    <rPh sb="51" eb="53">
      <t>ニュウリョク</t>
    </rPh>
    <phoneticPr fontId="2"/>
  </si>
  <si>
    <t>事務職員雇上費加算</t>
    <rPh sb="0" eb="2">
      <t>ジム</t>
    </rPh>
    <rPh sb="2" eb="4">
      <t>ショクイン</t>
    </rPh>
    <rPh sb="4" eb="5">
      <t>ヤトイ</t>
    </rPh>
    <rPh sb="5" eb="6">
      <t>ア</t>
    </rPh>
    <rPh sb="6" eb="7">
      <t>ヒ</t>
    </rPh>
    <rPh sb="7" eb="9">
      <t>カサン</t>
    </rPh>
    <phoneticPr fontId="2"/>
  </si>
  <si>
    <t>(46,100+460×加算率)／各月初日の利用子ども数    (10円未満切捨て)</t>
    <rPh sb="13" eb="16">
      <t>カサンリツ</t>
    </rPh>
    <rPh sb="18" eb="20">
      <t>カクツキ</t>
    </rPh>
    <rPh sb="20" eb="22">
      <t>ショニチ</t>
    </rPh>
    <rPh sb="23" eb="25">
      <t>リヨウ</t>
    </rPh>
    <rPh sb="25" eb="26">
      <t>コ</t>
    </rPh>
    <rPh sb="28" eb="29">
      <t>スウ</t>
    </rPh>
    <rPh sb="36" eb="37">
      <t>エン</t>
    </rPh>
    <rPh sb="37" eb="39">
      <t>ミマン</t>
    </rPh>
    <rPh sb="39" eb="41">
      <t>キリス</t>
    </rPh>
    <phoneticPr fontId="2"/>
  </si>
  <si>
    <t>所長設置加算基本単価+処遇改善等加算単価×加算率</t>
    <rPh sb="0" eb="2">
      <t>ショチョウ</t>
    </rPh>
    <rPh sb="2" eb="4">
      <t>セッチ</t>
    </rPh>
    <rPh sb="4" eb="6">
      <t>カサン</t>
    </rPh>
    <rPh sb="6" eb="8">
      <t>キホン</t>
    </rPh>
    <rPh sb="8" eb="10">
      <t>タンカ</t>
    </rPh>
    <rPh sb="11" eb="13">
      <t>ショグウ</t>
    </rPh>
    <rPh sb="13" eb="15">
      <t>カイゼン</t>
    </rPh>
    <rPh sb="15" eb="16">
      <t>ナド</t>
    </rPh>
    <rPh sb="16" eb="18">
      <t>カサン</t>
    </rPh>
    <rPh sb="18" eb="20">
      <t>タンカ</t>
    </rPh>
    <rPh sb="21" eb="24">
      <t>カサンリツ</t>
    </rPh>
    <phoneticPr fontId="2"/>
  </si>
  <si>
    <t>所長設置加算基本単価</t>
    <rPh sb="0" eb="2">
      <t>ショチョウ</t>
    </rPh>
    <rPh sb="2" eb="4">
      <t>セッチ</t>
    </rPh>
    <rPh sb="4" eb="6">
      <t>カサン</t>
    </rPh>
    <rPh sb="6" eb="8">
      <t>キホン</t>
    </rPh>
    <rPh sb="8" eb="10">
      <t>タンカ</t>
    </rPh>
    <phoneticPr fontId="2"/>
  </si>
  <si>
    <t>処遇改善等加算</t>
    <rPh sb="0" eb="2">
      <t>ショグウ</t>
    </rPh>
    <rPh sb="2" eb="4">
      <t>カイゼン</t>
    </rPh>
    <rPh sb="4" eb="5">
      <t>ナド</t>
    </rPh>
    <rPh sb="5" eb="7">
      <t>カサン</t>
    </rPh>
    <phoneticPr fontId="2"/>
  </si>
  <si>
    <t>所長設置加算単価</t>
    <rPh sb="0" eb="2">
      <t>ショチョウ</t>
    </rPh>
    <rPh sb="2" eb="4">
      <t>セッチ</t>
    </rPh>
    <rPh sb="4" eb="6">
      <t>カサン</t>
    </rPh>
    <rPh sb="6" eb="8">
      <t>タンカ</t>
    </rPh>
    <phoneticPr fontId="2"/>
  </si>
  <si>
    <t>3歳児</t>
    <rPh sb="1" eb="3">
      <t>サイジ</t>
    </rPh>
    <phoneticPr fontId="2"/>
  </si>
  <si>
    <t>1、2歳児</t>
    <rPh sb="3" eb="5">
      <t>サイジ</t>
    </rPh>
    <phoneticPr fontId="2"/>
  </si>
  <si>
    <t>21人から30人まで</t>
    <rPh sb="2" eb="3">
      <t>ニン</t>
    </rPh>
    <rPh sb="7" eb="8">
      <t>ニン</t>
    </rPh>
    <phoneticPr fontId="13"/>
  </si>
  <si>
    <t>31人から40人まで</t>
    <rPh sb="2" eb="3">
      <t>ニン</t>
    </rPh>
    <rPh sb="7" eb="8">
      <t>ニン</t>
    </rPh>
    <phoneticPr fontId="13"/>
  </si>
  <si>
    <t>標準</t>
    <rPh sb="0" eb="2">
      <t>ヒョウジュン</t>
    </rPh>
    <phoneticPr fontId="2"/>
  </si>
  <si>
    <t>短</t>
    <rPh sb="0" eb="1">
      <t>ミジカ</t>
    </rPh>
    <phoneticPr fontId="2"/>
  </si>
  <si>
    <t>41人から50人まで</t>
    <rPh sb="2" eb="3">
      <t>ニン</t>
    </rPh>
    <rPh sb="7" eb="8">
      <t>ニン</t>
    </rPh>
    <phoneticPr fontId="13"/>
  </si>
  <si>
    <t>51人から60人まで</t>
    <rPh sb="2" eb="3">
      <t>ニン</t>
    </rPh>
    <rPh sb="7" eb="8">
      <t>ニン</t>
    </rPh>
    <phoneticPr fontId="13"/>
  </si>
  <si>
    <t>20人</t>
    <rPh sb="2" eb="3">
      <t>ニン</t>
    </rPh>
    <phoneticPr fontId="13"/>
  </si>
  <si>
    <t>61人から70人まで</t>
    <rPh sb="2" eb="3">
      <t>ニン</t>
    </rPh>
    <rPh sb="7" eb="8">
      <t>ニン</t>
    </rPh>
    <phoneticPr fontId="13"/>
  </si>
  <si>
    <t>71人から80人まで</t>
    <rPh sb="2" eb="3">
      <t>ニン</t>
    </rPh>
    <rPh sb="7" eb="8">
      <t>ニン</t>
    </rPh>
    <phoneticPr fontId="13"/>
  </si>
  <si>
    <t>81人から90人まで</t>
    <rPh sb="2" eb="3">
      <t>ニン</t>
    </rPh>
    <rPh sb="7" eb="8">
      <t>ニン</t>
    </rPh>
    <phoneticPr fontId="13"/>
  </si>
  <si>
    <t>91人から100人まで</t>
    <rPh sb="2" eb="3">
      <t>ニン</t>
    </rPh>
    <rPh sb="8" eb="9">
      <t>ニン</t>
    </rPh>
    <phoneticPr fontId="13"/>
  </si>
  <si>
    <t>101人から110人まで</t>
    <rPh sb="3" eb="4">
      <t>ニン</t>
    </rPh>
    <rPh sb="9" eb="10">
      <t>ニン</t>
    </rPh>
    <phoneticPr fontId="13"/>
  </si>
  <si>
    <t>111人から120人まで</t>
    <rPh sb="3" eb="4">
      <t>ニン</t>
    </rPh>
    <rPh sb="9" eb="10">
      <t>ニン</t>
    </rPh>
    <phoneticPr fontId="13"/>
  </si>
  <si>
    <t>121人から130人まで</t>
    <rPh sb="3" eb="4">
      <t>ニン</t>
    </rPh>
    <rPh sb="9" eb="10">
      <t>ニン</t>
    </rPh>
    <phoneticPr fontId="13"/>
  </si>
  <si>
    <t>131人から140人まで</t>
    <rPh sb="3" eb="4">
      <t>ニン</t>
    </rPh>
    <rPh sb="9" eb="10">
      <t>ニン</t>
    </rPh>
    <phoneticPr fontId="13"/>
  </si>
  <si>
    <t>141人から150人まで</t>
    <rPh sb="3" eb="4">
      <t>ニン</t>
    </rPh>
    <rPh sb="9" eb="10">
      <t>ニン</t>
    </rPh>
    <phoneticPr fontId="13"/>
  </si>
  <si>
    <t>151人から160人まで</t>
    <rPh sb="3" eb="4">
      <t>ニン</t>
    </rPh>
    <rPh sb="9" eb="10">
      <t>ニン</t>
    </rPh>
    <phoneticPr fontId="13"/>
  </si>
  <si>
    <t>161人から170人まで</t>
    <rPh sb="3" eb="4">
      <t>ニン</t>
    </rPh>
    <rPh sb="9" eb="10">
      <t>ニン</t>
    </rPh>
    <phoneticPr fontId="13"/>
  </si>
  <si>
    <t>171人以上</t>
    <rPh sb="3" eb="4">
      <t>ニン</t>
    </rPh>
    <rPh sb="4" eb="6">
      <t>イジョウ</t>
    </rPh>
    <phoneticPr fontId="13"/>
  </si>
  <si>
    <t>適用単価</t>
    <rPh sb="0" eb="2">
      <t>テキヨウ</t>
    </rPh>
    <rPh sb="2" eb="4">
      <t>タンカ</t>
    </rPh>
    <phoneticPr fontId="2"/>
  </si>
  <si>
    <t>4歳以上児</t>
    <rPh sb="1" eb="2">
      <t>サイ</t>
    </rPh>
    <rPh sb="2" eb="4">
      <t>イジョウ</t>
    </rPh>
    <rPh sb="4" eb="5">
      <t>ジ</t>
    </rPh>
    <phoneticPr fontId="2"/>
  </si>
  <si>
    <t>短時間</t>
    <rPh sb="0" eb="3">
      <t>タンジカン</t>
    </rPh>
    <phoneticPr fontId="2"/>
  </si>
  <si>
    <t>基本単価</t>
    <rPh sb="0" eb="2">
      <t>キホン</t>
    </rPh>
    <rPh sb="2" eb="4">
      <t>タンカ</t>
    </rPh>
    <phoneticPr fontId="2"/>
  </si>
  <si>
    <t>処遇加算単価</t>
    <rPh sb="0" eb="2">
      <t>ショグウ</t>
    </rPh>
    <rPh sb="2" eb="4">
      <t>カサン</t>
    </rPh>
    <rPh sb="4" eb="6">
      <t>タンカ</t>
    </rPh>
    <phoneticPr fontId="2"/>
  </si>
  <si>
    <t>処遇加算</t>
    <rPh sb="0" eb="2">
      <t>ショグウ</t>
    </rPh>
    <rPh sb="2" eb="4">
      <t>カサン</t>
    </rPh>
    <phoneticPr fontId="2"/>
  </si>
  <si>
    <t>7:00～18:00</t>
    <phoneticPr fontId="2"/>
  </si>
  <si>
    <t>9:00～17:00</t>
    <phoneticPr fontId="2"/>
  </si>
  <si>
    <t>８．</t>
    <phoneticPr fontId="2"/>
  </si>
  <si>
    <t>差額請求内訳書の作成について</t>
    <rPh sb="0" eb="2">
      <t>サガク</t>
    </rPh>
    <rPh sb="2" eb="4">
      <t>セイキュウ</t>
    </rPh>
    <rPh sb="4" eb="6">
      <t>ウチワケ</t>
    </rPh>
    <rPh sb="6" eb="7">
      <t>ショ</t>
    </rPh>
    <rPh sb="8" eb="10">
      <t>サクセイ</t>
    </rPh>
    <phoneticPr fontId="2"/>
  </si>
  <si>
    <t>９．</t>
    <phoneticPr fontId="2"/>
  </si>
  <si>
    <t>「差額請求内訳書」のシート(必要な園のみ)</t>
    <rPh sb="1" eb="3">
      <t>サガク</t>
    </rPh>
    <rPh sb="3" eb="5">
      <t>セイキュウ</t>
    </rPh>
    <rPh sb="5" eb="7">
      <t>ウチワケ</t>
    </rPh>
    <rPh sb="7" eb="8">
      <t>ショ</t>
    </rPh>
    <rPh sb="14" eb="16">
      <t>ヒツヨウ</t>
    </rPh>
    <rPh sb="17" eb="18">
      <t>エン</t>
    </rPh>
    <phoneticPr fontId="2"/>
  </si>
  <si>
    <t>入力はここまでです。次のシートを印刷して、薩摩川内市子育て支援課にご提出ください。</t>
    <rPh sb="0" eb="2">
      <t>ニュウリョク</t>
    </rPh>
    <rPh sb="10" eb="11">
      <t>ツギ</t>
    </rPh>
    <rPh sb="16" eb="18">
      <t>インサツ</t>
    </rPh>
    <rPh sb="21" eb="23">
      <t>サツマ</t>
    </rPh>
    <rPh sb="23" eb="26">
      <t>センダイシ</t>
    </rPh>
    <rPh sb="26" eb="28">
      <t>コソダ</t>
    </rPh>
    <rPh sb="29" eb="31">
      <t>シエン</t>
    </rPh>
    <rPh sb="31" eb="32">
      <t>カ</t>
    </rPh>
    <rPh sb="34" eb="36">
      <t>テイシュツ</t>
    </rPh>
    <phoneticPr fontId="2"/>
  </si>
  <si>
    <t>最後に・・・・・</t>
    <rPh sb="0" eb="2">
      <t>サイゴ</t>
    </rPh>
    <phoneticPr fontId="2"/>
  </si>
  <si>
    <t xml:space="preserve">  このシートでは、黄色のセルのみ入力してください。</t>
    <rPh sb="10" eb="12">
      <t>キイロ</t>
    </rPh>
    <rPh sb="17" eb="19">
      <t>ニュウリョク</t>
    </rPh>
    <phoneticPr fontId="2"/>
  </si>
  <si>
    <t>入園児童数
（広域受託含む）</t>
    <rPh sb="0" eb="2">
      <t>ニュウエン</t>
    </rPh>
    <rPh sb="2" eb="5">
      <t>ジドウスウ</t>
    </rPh>
    <rPh sb="7" eb="9">
      <t>コウイキ</t>
    </rPh>
    <rPh sb="9" eb="11">
      <t>ジュタク</t>
    </rPh>
    <rPh sb="11" eb="12">
      <t>フク</t>
    </rPh>
    <phoneticPr fontId="2"/>
  </si>
  <si>
    <t>薩摩川内市以外の
入園児</t>
    <rPh sb="0" eb="2">
      <t>サツマ</t>
    </rPh>
    <rPh sb="2" eb="5">
      <t>センダイシ</t>
    </rPh>
    <rPh sb="5" eb="7">
      <t>イガイ</t>
    </rPh>
    <rPh sb="9" eb="12">
      <t>ニュウエンジ</t>
    </rPh>
    <phoneticPr fontId="2"/>
  </si>
  <si>
    <t>月初日
の状況</t>
    <rPh sb="0" eb="1">
      <t>ツキ</t>
    </rPh>
    <rPh sb="1" eb="3">
      <t>ショニチ</t>
    </rPh>
    <rPh sb="5" eb="7">
      <t>ジョウキョウ</t>
    </rPh>
    <phoneticPr fontId="8"/>
  </si>
  <si>
    <t>※薩摩川内市以外の入園児の欄は、貴保育所の所在市町村の児童と薩摩川内市以外の市町村から広域受託をしている児童数の合計を記入してください。</t>
    <rPh sb="1" eb="3">
      <t>サツマ</t>
    </rPh>
    <rPh sb="3" eb="6">
      <t>センダイシ</t>
    </rPh>
    <rPh sb="6" eb="8">
      <t>イガイ</t>
    </rPh>
    <rPh sb="9" eb="12">
      <t>ニュウエンジ</t>
    </rPh>
    <rPh sb="13" eb="14">
      <t>ラン</t>
    </rPh>
    <rPh sb="16" eb="17">
      <t>キ</t>
    </rPh>
    <rPh sb="17" eb="20">
      <t>ホイクショ</t>
    </rPh>
    <rPh sb="21" eb="23">
      <t>ショザイ</t>
    </rPh>
    <rPh sb="23" eb="26">
      <t>シチョウソン</t>
    </rPh>
    <rPh sb="27" eb="29">
      <t>ジドウ</t>
    </rPh>
    <rPh sb="30" eb="32">
      <t>サツマ</t>
    </rPh>
    <rPh sb="32" eb="35">
      <t>センダイシ</t>
    </rPh>
    <rPh sb="35" eb="37">
      <t>イガイ</t>
    </rPh>
    <rPh sb="38" eb="41">
      <t>シチョウソン</t>
    </rPh>
    <rPh sb="43" eb="45">
      <t>コウイキ</t>
    </rPh>
    <rPh sb="45" eb="47">
      <t>ジュタク</t>
    </rPh>
    <rPh sb="52" eb="54">
      <t>ジドウ</t>
    </rPh>
    <rPh sb="54" eb="55">
      <t>スウ</t>
    </rPh>
    <rPh sb="56" eb="58">
      <t>ゴウケイ</t>
    </rPh>
    <rPh sb="59" eb="61">
      <t>キニュウ</t>
    </rPh>
    <phoneticPr fontId="2"/>
  </si>
  <si>
    <t>※この様式を、薩摩川内市内にある認可保育所が、薩摩川内市以外の市町村に運営費を請求するために使用する場合は「薩摩川内市」を「広域受託した市町村」、「薩摩川内市以外の入園児」を「広域受託した市町村以外の入園児」と読み替えて入力してください。</t>
    <rPh sb="3" eb="5">
      <t>ヨウシキ</t>
    </rPh>
    <rPh sb="7" eb="9">
      <t>サツマ</t>
    </rPh>
    <rPh sb="9" eb="13">
      <t>センダイシナイ</t>
    </rPh>
    <rPh sb="16" eb="18">
      <t>ニンカ</t>
    </rPh>
    <rPh sb="18" eb="21">
      <t>ホイクショ</t>
    </rPh>
    <rPh sb="23" eb="25">
      <t>サツマ</t>
    </rPh>
    <rPh sb="25" eb="28">
      <t>センダイシ</t>
    </rPh>
    <rPh sb="28" eb="30">
      <t>イガイ</t>
    </rPh>
    <rPh sb="31" eb="34">
      <t>シチョウソン</t>
    </rPh>
    <rPh sb="35" eb="38">
      <t>ウンエイヒ</t>
    </rPh>
    <rPh sb="39" eb="41">
      <t>セイキュウ</t>
    </rPh>
    <rPh sb="46" eb="48">
      <t>シヨウ</t>
    </rPh>
    <rPh sb="50" eb="52">
      <t>バアイ</t>
    </rPh>
    <rPh sb="54" eb="56">
      <t>サツマ</t>
    </rPh>
    <rPh sb="56" eb="59">
      <t>センダイシ</t>
    </rPh>
    <rPh sb="62" eb="64">
      <t>コウイキ</t>
    </rPh>
    <rPh sb="64" eb="66">
      <t>ジュタク</t>
    </rPh>
    <rPh sb="68" eb="71">
      <t>シチョウソン</t>
    </rPh>
    <rPh sb="74" eb="76">
      <t>サツマ</t>
    </rPh>
    <rPh sb="76" eb="79">
      <t>センダイシ</t>
    </rPh>
    <rPh sb="79" eb="81">
      <t>イガイ</t>
    </rPh>
    <rPh sb="82" eb="84">
      <t>ニュウエン</t>
    </rPh>
    <rPh sb="84" eb="85">
      <t>ジ</t>
    </rPh>
    <rPh sb="88" eb="90">
      <t>コウイキ</t>
    </rPh>
    <rPh sb="90" eb="92">
      <t>ジュタク</t>
    </rPh>
    <rPh sb="94" eb="97">
      <t>シチョウソン</t>
    </rPh>
    <rPh sb="97" eb="99">
      <t>イガイ</t>
    </rPh>
    <rPh sb="100" eb="103">
      <t>ニュウエンジ</t>
    </rPh>
    <rPh sb="105" eb="106">
      <t>ヨ</t>
    </rPh>
    <rPh sb="107" eb="108">
      <t>カ</t>
    </rPh>
    <rPh sb="110" eb="112">
      <t>ニュウリョク</t>
    </rPh>
    <phoneticPr fontId="2"/>
  </si>
  <si>
    <t>また、この様式を薩摩川内市以外の市町村への請求書として使用する場合は、「薩摩川内市長　岩切　秀雄　様」を適宜修正してください（ロックは解除してあります）。</t>
    <rPh sb="5" eb="7">
      <t>ヨウシキ</t>
    </rPh>
    <rPh sb="8" eb="10">
      <t>サツマ</t>
    </rPh>
    <rPh sb="10" eb="13">
      <t>センダイシ</t>
    </rPh>
    <rPh sb="13" eb="15">
      <t>イガイ</t>
    </rPh>
    <rPh sb="16" eb="19">
      <t>シチョウソン</t>
    </rPh>
    <rPh sb="21" eb="24">
      <t>セイキュウショ</t>
    </rPh>
    <rPh sb="27" eb="29">
      <t>シヨウ</t>
    </rPh>
    <rPh sb="31" eb="33">
      <t>バアイ</t>
    </rPh>
    <rPh sb="36" eb="38">
      <t>サツマ</t>
    </rPh>
    <rPh sb="38" eb="41">
      <t>センダイシ</t>
    </rPh>
    <rPh sb="41" eb="42">
      <t>チョウ</t>
    </rPh>
    <rPh sb="43" eb="45">
      <t>イワキリ</t>
    </rPh>
    <rPh sb="46" eb="48">
      <t>ヒデオ</t>
    </rPh>
    <rPh sb="49" eb="50">
      <t>サマ</t>
    </rPh>
    <rPh sb="52" eb="54">
      <t>テキギ</t>
    </rPh>
    <rPh sb="54" eb="56">
      <t>シュウセイ</t>
    </rPh>
    <rPh sb="67" eb="69">
      <t>カイジョ</t>
    </rPh>
    <phoneticPr fontId="2"/>
  </si>
  <si>
    <t>請求書に記載された内容以外の加算は、貴園の加算関係を認定する市町村がが認定した後に精算するものとすること。</t>
    <rPh sb="0" eb="3">
      <t>セイキュウショ</t>
    </rPh>
    <rPh sb="4" eb="6">
      <t>キサイ</t>
    </rPh>
    <rPh sb="9" eb="11">
      <t>ナイヨウ</t>
    </rPh>
    <rPh sb="11" eb="13">
      <t>イガイ</t>
    </rPh>
    <rPh sb="14" eb="16">
      <t>カサン</t>
    </rPh>
    <rPh sb="18" eb="20">
      <t>キエン</t>
    </rPh>
    <rPh sb="21" eb="23">
      <t>カサン</t>
    </rPh>
    <rPh sb="23" eb="25">
      <t>カンケイ</t>
    </rPh>
    <rPh sb="26" eb="28">
      <t>ニンテイ</t>
    </rPh>
    <rPh sb="30" eb="33">
      <t>シチョウソン</t>
    </rPh>
    <rPh sb="35" eb="37">
      <t>ニンテイ</t>
    </rPh>
    <rPh sb="39" eb="40">
      <t>ノチ</t>
    </rPh>
    <rPh sb="41" eb="43">
      <t>セイサン</t>
    </rPh>
    <phoneticPr fontId="2"/>
  </si>
  <si>
    <t>平成</t>
    <rPh sb="0" eb="2">
      <t>ヘイセイ</t>
    </rPh>
    <phoneticPr fontId="8"/>
  </si>
  <si>
    <t>年</t>
    <rPh sb="0" eb="1">
      <t>ネン</t>
    </rPh>
    <phoneticPr fontId="2"/>
  </si>
  <si>
    <t>月</t>
    <rPh sb="0" eb="1">
      <t>ガツ</t>
    </rPh>
    <phoneticPr fontId="2"/>
  </si>
  <si>
    <t>日</t>
    <rPh sb="0" eb="1">
      <t>ニチ</t>
    </rPh>
    <phoneticPr fontId="2"/>
  </si>
  <si>
    <t>差額請求金額（内訳書のとおり）</t>
    <rPh sb="0" eb="2">
      <t>サガク</t>
    </rPh>
    <rPh sb="2" eb="4">
      <t>セイキュウ</t>
    </rPh>
    <rPh sb="4" eb="6">
      <t>キンガク</t>
    </rPh>
    <rPh sb="7" eb="10">
      <t>ウチワケショ</t>
    </rPh>
    <phoneticPr fontId="2"/>
  </si>
  <si>
    <t>６．</t>
    <phoneticPr fontId="2"/>
  </si>
  <si>
    <t>施設・事業所番号</t>
    <rPh sb="0" eb="2">
      <t>シセツ</t>
    </rPh>
    <rPh sb="3" eb="6">
      <t>ジギョウショ</t>
    </rPh>
    <rPh sb="6" eb="8">
      <t>バンゴウ</t>
    </rPh>
    <phoneticPr fontId="2"/>
  </si>
  <si>
    <t>市・町から連絡があった施設・事業所番号</t>
    <rPh sb="0" eb="1">
      <t>シ</t>
    </rPh>
    <rPh sb="2" eb="3">
      <t>マチ</t>
    </rPh>
    <rPh sb="5" eb="7">
      <t>レンラク</t>
    </rPh>
    <rPh sb="11" eb="13">
      <t>シセツ</t>
    </rPh>
    <rPh sb="14" eb="17">
      <t>ジギョウショ</t>
    </rPh>
    <rPh sb="17" eb="19">
      <t>バンゴウ</t>
    </rPh>
    <phoneticPr fontId="2"/>
  </si>
  <si>
    <t>※市・町から「施設・事業所番号」の連絡がない場合は、空欄でお願いします。</t>
    <rPh sb="1" eb="2">
      <t>シ</t>
    </rPh>
    <rPh sb="3" eb="4">
      <t>マチ</t>
    </rPh>
    <rPh sb="7" eb="9">
      <t>シセツ</t>
    </rPh>
    <rPh sb="10" eb="13">
      <t>ジギョウショ</t>
    </rPh>
    <rPh sb="13" eb="15">
      <t>バンゴウ</t>
    </rPh>
    <rPh sb="17" eb="19">
      <t>レンラク</t>
    </rPh>
    <rPh sb="22" eb="24">
      <t>バアイ</t>
    </rPh>
    <rPh sb="26" eb="28">
      <t>クウラン</t>
    </rPh>
    <rPh sb="30" eb="31">
      <t>ネガ</t>
    </rPh>
    <phoneticPr fontId="2"/>
  </si>
  <si>
    <t>平成２７年度分認可保育所用運営費請求書作成シート（薩摩川内市）</t>
    <rPh sb="0" eb="2">
      <t>ヘイセイ</t>
    </rPh>
    <rPh sb="4" eb="6">
      <t>ネンド</t>
    </rPh>
    <rPh sb="6" eb="7">
      <t>フン</t>
    </rPh>
    <rPh sb="7" eb="9">
      <t>ニンカ</t>
    </rPh>
    <rPh sb="9" eb="12">
      <t>ホイクショ</t>
    </rPh>
    <rPh sb="12" eb="13">
      <t>ヨウ</t>
    </rPh>
    <rPh sb="13" eb="16">
      <t>ウンエイヒ</t>
    </rPh>
    <rPh sb="16" eb="19">
      <t>セイキュウショ</t>
    </rPh>
    <rPh sb="19" eb="21">
      <t>サクセイ</t>
    </rPh>
    <rPh sb="25" eb="27">
      <t>サツマ</t>
    </rPh>
    <rPh sb="27" eb="30">
      <t>センダイシ</t>
    </rPh>
    <phoneticPr fontId="2"/>
  </si>
  <si>
    <t>貴園の請求月初日時点の児童数について次の内訳に従って記入してください。</t>
    <rPh sb="0" eb="2">
      <t>キエン</t>
    </rPh>
    <rPh sb="3" eb="5">
      <t>セイキュウ</t>
    </rPh>
    <rPh sb="5" eb="6">
      <t>ツキ</t>
    </rPh>
    <rPh sb="6" eb="8">
      <t>ショニチ</t>
    </rPh>
    <rPh sb="8" eb="10">
      <t>ジテン</t>
    </rPh>
    <rPh sb="11" eb="14">
      <t>ジドウスウ</t>
    </rPh>
    <rPh sb="18" eb="19">
      <t>ツギ</t>
    </rPh>
    <rPh sb="20" eb="22">
      <t>ウチワケ</t>
    </rPh>
    <rPh sb="23" eb="24">
      <t>シタガ</t>
    </rPh>
    <rPh sb="26" eb="28">
      <t>キニュウ</t>
    </rPh>
    <phoneticPr fontId="2"/>
  </si>
  <si>
    <r>
      <t>「認可保育所用請求書(平成27年度分)」のシート(全園)。</t>
    </r>
    <r>
      <rPr>
        <b/>
        <u val="double"/>
        <sz val="10"/>
        <rFont val="HG丸ｺﾞｼｯｸM-PRO"/>
        <family val="3"/>
        <charset val="128"/>
      </rPr>
      <t>請求者印を忘れずに押してください。</t>
    </r>
    <rPh sb="1" eb="3">
      <t>ニンカ</t>
    </rPh>
    <rPh sb="3" eb="6">
      <t>ホイクショ</t>
    </rPh>
    <rPh sb="6" eb="7">
      <t>ヨウ</t>
    </rPh>
    <rPh sb="7" eb="10">
      <t>セイキュウショ</t>
    </rPh>
    <rPh sb="11" eb="13">
      <t>ヘイセイ</t>
    </rPh>
    <rPh sb="15" eb="17">
      <t>ネンド</t>
    </rPh>
    <rPh sb="17" eb="18">
      <t>フン</t>
    </rPh>
    <rPh sb="25" eb="27">
      <t>ゼンエン</t>
    </rPh>
    <rPh sb="29" eb="31">
      <t>セイキュウ</t>
    </rPh>
    <rPh sb="31" eb="32">
      <t>シャ</t>
    </rPh>
    <rPh sb="32" eb="33">
      <t>イン</t>
    </rPh>
    <rPh sb="34" eb="35">
      <t>ワス</t>
    </rPh>
    <rPh sb="38" eb="39">
      <t>オ</t>
    </rPh>
    <phoneticPr fontId="2"/>
  </si>
  <si>
    <t>「認可保育所用請求書(平成27年度分)」のシートの下に、口座情報を入力してください。口座情報が記入されていないとセルが黄色になっています。</t>
    <rPh sb="1" eb="3">
      <t>ニンカ</t>
    </rPh>
    <rPh sb="3" eb="6">
      <t>ホイクショ</t>
    </rPh>
    <rPh sb="6" eb="7">
      <t>ヨウ</t>
    </rPh>
    <rPh sb="7" eb="10">
      <t>セイキュウショ</t>
    </rPh>
    <rPh sb="11" eb="13">
      <t>ヘイセイ</t>
    </rPh>
    <rPh sb="15" eb="17">
      <t>ネンド</t>
    </rPh>
    <rPh sb="17" eb="18">
      <t>フン</t>
    </rPh>
    <rPh sb="25" eb="26">
      <t>シタ</t>
    </rPh>
    <rPh sb="28" eb="30">
      <t>コウザ</t>
    </rPh>
    <rPh sb="30" eb="32">
      <t>ジョウホウ</t>
    </rPh>
    <rPh sb="33" eb="35">
      <t>ニュウリョク</t>
    </rPh>
    <rPh sb="42" eb="44">
      <t>コウザ</t>
    </rPh>
    <rPh sb="44" eb="46">
      <t>ジョウホウ</t>
    </rPh>
    <rPh sb="47" eb="49">
      <t>キニュウ</t>
    </rPh>
    <rPh sb="59" eb="61">
      <t>キイロ</t>
    </rPh>
    <phoneticPr fontId="2"/>
  </si>
  <si>
    <t>入退園や児童の転入出等により、過去の請求金額に変更がある場合、差額請求内訳書を添付してください。</t>
    <rPh sb="0" eb="2">
      <t>ニュウタイ</t>
    </rPh>
    <rPh sb="1" eb="2">
      <t>ヒライリ</t>
    </rPh>
    <rPh sb="2" eb="3">
      <t>エン</t>
    </rPh>
    <rPh sb="4" eb="6">
      <t>ジドウ</t>
    </rPh>
    <rPh sb="7" eb="9">
      <t>テンニュウ</t>
    </rPh>
    <rPh sb="8" eb="10">
      <t>ニュウシュツ</t>
    </rPh>
    <rPh sb="10" eb="11">
      <t>ナド</t>
    </rPh>
    <rPh sb="15" eb="17">
      <t>カコ</t>
    </rPh>
    <rPh sb="18" eb="20">
      <t>セイキュウ</t>
    </rPh>
    <rPh sb="20" eb="22">
      <t>キンガク</t>
    </rPh>
    <rPh sb="23" eb="25">
      <t>ヘンコウ</t>
    </rPh>
    <rPh sb="28" eb="30">
      <t>バアイ</t>
    </rPh>
    <rPh sb="31" eb="33">
      <t>サガク</t>
    </rPh>
    <rPh sb="33" eb="35">
      <t>セイキュウ</t>
    </rPh>
    <rPh sb="35" eb="37">
      <t>ウチワケ</t>
    </rPh>
    <rPh sb="37" eb="38">
      <t>ショ</t>
    </rPh>
    <rPh sb="39" eb="41">
      <t>テンプ</t>
    </rPh>
    <phoneticPr fontId="2"/>
  </si>
  <si>
    <t>　子ども・子育て支援法附則第６条による平成２７年　　月分の保育所に係る（保育所運営費）委託費として次のとおり請求いたします。</t>
    <rPh sb="1" eb="2">
      <t>コ</t>
    </rPh>
    <rPh sb="5" eb="7">
      <t>コソダ</t>
    </rPh>
    <rPh sb="8" eb="10">
      <t>シエン</t>
    </rPh>
    <rPh sb="10" eb="11">
      <t>ホウ</t>
    </rPh>
    <rPh sb="11" eb="13">
      <t>フソク</t>
    </rPh>
    <rPh sb="13" eb="14">
      <t>ダイ</t>
    </rPh>
    <rPh sb="15" eb="16">
      <t>ジョウ</t>
    </rPh>
    <rPh sb="19" eb="21">
      <t>ヘイセイ</t>
    </rPh>
    <rPh sb="23" eb="24">
      <t>ネン</t>
    </rPh>
    <rPh sb="26" eb="28">
      <t>ガツブン</t>
    </rPh>
    <rPh sb="29" eb="31">
      <t>ホイク</t>
    </rPh>
    <rPh sb="31" eb="32">
      <t>ジョ</t>
    </rPh>
    <rPh sb="33" eb="34">
      <t>カカワ</t>
    </rPh>
    <rPh sb="36" eb="39">
      <t>ホイクショ</t>
    </rPh>
    <rPh sb="39" eb="42">
      <t>ウンエイヒ</t>
    </rPh>
    <rPh sb="43" eb="45">
      <t>イタク</t>
    </rPh>
    <rPh sb="45" eb="46">
      <t>ヒ</t>
    </rPh>
    <rPh sb="49" eb="50">
      <t>ツギ</t>
    </rPh>
    <rPh sb="54" eb="56">
      <t>セイキュウ</t>
    </rPh>
    <phoneticPr fontId="8"/>
  </si>
  <si>
    <t>（施設・事業所番号）</t>
    <rPh sb="1" eb="3">
      <t>シセツ</t>
    </rPh>
    <rPh sb="4" eb="7">
      <t>ジギョウショ</t>
    </rPh>
    <rPh sb="7" eb="9">
      <t>バンゴウ</t>
    </rPh>
    <phoneticPr fontId="2"/>
  </si>
  <si>
    <t>適用</t>
    <rPh sb="0" eb="2">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</si>
</sst>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ee\.mm\.dd"/>
    <numFmt numFmtId="177" formatCode="#\ ??/25"/>
    <numFmt numFmtId="178" formatCode="#,##0;[Red]&quot;△&quot;#,##0"/>
    <numFmt numFmtId="179" formatCode="#,##0&quot;名&quot;"/>
    <numFmt numFmtId="180" formatCode="#,##0&quot;％&quot;"/>
    <numFmt numFmtId="181" formatCode="\(#,##0\)"/>
    <numFmt numFmtId="182" formatCode="#,##0;&quot;▲ &quot;#,##0"/>
    <numFmt numFmtId="183" formatCode="0_ "/>
  </numFmts>
  <fonts count="18">
    <font>
      <sz val="10"/>
      <name val="HG丸ｺﾞｼｯｸM-PRO"/>
      <family val="3"/>
      <charset val="128"/>
    </font>
    <font>
      <sz val="10"/>
      <name val="HG丸ｺﾞｼｯｸM-PRO"/>
      <family val="3"/>
      <charset val="128"/>
    </font>
    <font>
      <sz val="6"/>
      <name val="HG丸ｺﾞｼｯｸM-PRO"/>
      <family val="3"/>
      <charset val="128"/>
    </font>
    <font>
      <sz val="9"/>
      <name val="HG丸ｺﾞｼｯｸM-PRO"/>
      <family val="3"/>
      <charset val="128"/>
    </font>
    <font>
      <sz val="8"/>
      <name val="HG丸ｺﾞｼｯｸM-PRO"/>
      <family val="3"/>
      <charset val="128"/>
    </font>
    <font>
      <sz val="12"/>
      <name val="HG丸ｺﾞｼｯｸM-PRO"/>
      <family val="3"/>
      <charset val="128"/>
    </font>
    <font>
      <sz val="11"/>
      <color theme="1"/>
      <name val="HGSｺﾞｼｯｸM"/>
      <family val="3"/>
      <charset val="128"/>
    </font>
    <font>
      <sz val="16"/>
      <color theme="1"/>
      <name val="HGSｺﾞｼｯｸM"/>
      <family val="3"/>
      <charset val="128"/>
    </font>
    <font>
      <sz val="6"/>
      <name val="ＭＳ Ｐゴシック"/>
      <family val="3"/>
      <charset val="128"/>
      <scheme val="minor"/>
    </font>
    <font>
      <sz val="6"/>
      <color theme="1"/>
      <name val="HGSｺﾞｼｯｸM"/>
      <family val="3"/>
      <charset val="128"/>
    </font>
    <font>
      <sz val="10"/>
      <color theme="1"/>
      <name val="HGSｺﾞｼｯｸM"/>
      <family val="3"/>
      <charset val="128"/>
    </font>
    <font>
      <sz val="11"/>
      <name val="ＭＳ Ｐゴシック"/>
      <family val="3"/>
      <charset val="128"/>
    </font>
    <font>
      <sz val="8"/>
      <name val="HGｺﾞｼｯｸM"/>
      <family val="3"/>
      <charset val="128"/>
    </font>
    <font>
      <sz val="6"/>
      <name val="ＭＳ Ｐゴシック"/>
      <family val="3"/>
      <charset val="128"/>
    </font>
    <font>
      <sz val="6"/>
      <name val="明朝"/>
      <family val="3"/>
      <charset val="128"/>
    </font>
    <font>
      <sz val="10"/>
      <name val="HGｺﾞｼｯｸM"/>
      <family val="3"/>
      <charset val="128"/>
    </font>
    <font>
      <sz val="11"/>
      <name val="HGｺﾞｼｯｸM"/>
      <family val="3"/>
      <charset val="128"/>
    </font>
    <font>
      <b/>
      <u val="double"/>
      <sz val="10"/>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0" fontId="11" fillId="0" borderId="0">
      <alignment vertical="center"/>
    </xf>
  </cellStyleXfs>
  <cellXfs count="327">
    <xf numFmtId="0" fontId="0" fillId="0" borderId="0" xfId="0"/>
    <xf numFmtId="0" fontId="3" fillId="0" borderId="0" xfId="0" applyFont="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3" fillId="0" borderId="9" xfId="2" applyFont="1" applyBorder="1" applyAlignment="1">
      <alignment vertical="center"/>
    </xf>
    <xf numFmtId="0" fontId="3" fillId="0" borderId="8" xfId="0" applyFont="1" applyBorder="1" applyAlignment="1">
      <alignment vertical="center"/>
    </xf>
    <xf numFmtId="0" fontId="3" fillId="0" borderId="17" xfId="0" applyFont="1" applyBorder="1" applyAlignment="1">
      <alignment vertical="center"/>
    </xf>
    <xf numFmtId="178" fontId="5" fillId="0" borderId="20" xfId="0" applyNumberFormat="1" applyFont="1" applyBorder="1" applyAlignment="1">
      <alignment vertical="center"/>
    </xf>
    <xf numFmtId="0" fontId="0" fillId="0" borderId="0" xfId="0" applyFont="1" applyAlignment="1">
      <alignment vertical="center"/>
    </xf>
    <xf numFmtId="0" fontId="6" fillId="0" borderId="0" xfId="0" applyFont="1"/>
    <xf numFmtId="0" fontId="6" fillId="0" borderId="23" xfId="0" applyFont="1" applyBorder="1"/>
    <xf numFmtId="0" fontId="6" fillId="0" borderId="24" xfId="0" applyFont="1" applyBorder="1"/>
    <xf numFmtId="0" fontId="7" fillId="0" borderId="24" xfId="0" applyFont="1" applyBorder="1" applyAlignment="1">
      <alignment vertical="center"/>
    </xf>
    <xf numFmtId="0" fontId="6" fillId="0" borderId="25" xfId="0" applyFont="1" applyBorder="1"/>
    <xf numFmtId="0" fontId="6" fillId="0" borderId="29" xfId="0" applyFont="1" applyBorder="1"/>
    <xf numFmtId="0" fontId="6" fillId="0" borderId="30" xfId="0" applyFont="1" applyBorder="1"/>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left" vertical="center" shrinkToFit="1"/>
    </xf>
    <xf numFmtId="0" fontId="6" fillId="0" borderId="31" xfId="0" applyFont="1" applyBorder="1"/>
    <xf numFmtId="0" fontId="6" fillId="0" borderId="0" xfId="0" applyFont="1" applyBorder="1" applyAlignment="1"/>
    <xf numFmtId="0" fontId="6" fillId="0" borderId="32" xfId="0" applyFont="1" applyBorder="1"/>
    <xf numFmtId="0" fontId="6" fillId="0" borderId="33" xfId="0" applyFont="1" applyBorder="1"/>
    <xf numFmtId="3" fontId="15" fillId="0" borderId="0" xfId="3" applyNumberFormat="1" applyFont="1" applyAlignment="1">
      <alignment horizontal="left" vertical="center"/>
    </xf>
    <xf numFmtId="0" fontId="16" fillId="0" borderId="0" xfId="3" applyFont="1">
      <alignment vertical="center"/>
    </xf>
    <xf numFmtId="0" fontId="15" fillId="0" borderId="0" xfId="3" applyFont="1">
      <alignment vertical="center"/>
    </xf>
    <xf numFmtId="3" fontId="16" fillId="0" borderId="0" xfId="3" applyNumberFormat="1" applyFont="1" applyAlignment="1">
      <alignment vertical="center"/>
    </xf>
    <xf numFmtId="3" fontId="12" fillId="0" borderId="0" xfId="3" applyNumberFormat="1" applyFont="1" applyAlignment="1">
      <alignment vertical="center"/>
    </xf>
    <xf numFmtId="182" fontId="12" fillId="0" borderId="0" xfId="3" applyNumberFormat="1" applyFont="1" applyAlignment="1">
      <alignment vertical="center"/>
    </xf>
    <xf numFmtId="182" fontId="16" fillId="0" borderId="0" xfId="3" applyNumberFormat="1" applyFont="1" applyAlignment="1">
      <alignment vertical="center"/>
    </xf>
    <xf numFmtId="3" fontId="12" fillId="0" borderId="8" xfId="3" applyNumberFormat="1" applyFont="1" applyBorder="1" applyAlignment="1">
      <alignment vertical="center" wrapText="1"/>
    </xf>
    <xf numFmtId="3" fontId="12" fillId="0" borderId="24" xfId="3" applyNumberFormat="1" applyFont="1" applyFill="1" applyBorder="1" applyAlignment="1">
      <alignment vertical="center"/>
    </xf>
    <xf numFmtId="3" fontId="12" fillId="0" borderId="0" xfId="3" applyNumberFormat="1" applyFont="1" applyFill="1" applyBorder="1" applyAlignment="1">
      <alignment vertical="center"/>
    </xf>
    <xf numFmtId="181" fontId="12" fillId="0" borderId="0" xfId="3" applyNumberFormat="1" applyFont="1" applyFill="1" applyBorder="1" applyAlignment="1">
      <alignment horizontal="center" vertical="center" wrapText="1"/>
    </xf>
    <xf numFmtId="181" fontId="12" fillId="0" borderId="0" xfId="3" applyNumberFormat="1" applyFont="1" applyFill="1" applyBorder="1" applyAlignment="1">
      <alignment horizontal="center" vertical="center"/>
    </xf>
    <xf numFmtId="182" fontId="16" fillId="0" borderId="0" xfId="3" applyNumberFormat="1" applyFont="1" applyFill="1" applyBorder="1" applyAlignment="1">
      <alignment vertical="center"/>
    </xf>
    <xf numFmtId="0" fontId="16" fillId="0" borderId="0" xfId="3" applyFont="1" applyFill="1" applyBorder="1">
      <alignment vertical="center"/>
    </xf>
    <xf numFmtId="3" fontId="12" fillId="0" borderId="0" xfId="3" applyNumberFormat="1" applyFont="1" applyFill="1" applyBorder="1" applyAlignment="1">
      <alignment vertical="center" wrapText="1"/>
    </xf>
    <xf numFmtId="182" fontId="12" fillId="0" borderId="0" xfId="3" applyNumberFormat="1" applyFont="1" applyFill="1" applyBorder="1" applyAlignment="1">
      <alignment vertical="center"/>
    </xf>
    <xf numFmtId="0" fontId="12" fillId="0" borderId="0" xfId="3" applyFont="1" applyFill="1" applyBorder="1" applyAlignment="1">
      <alignment vertical="center"/>
    </xf>
    <xf numFmtId="3" fontId="12" fillId="0" borderId="31" xfId="3" applyNumberFormat="1" applyFont="1" applyBorder="1" applyAlignment="1">
      <alignment vertical="center" wrapText="1"/>
    </xf>
    <xf numFmtId="181" fontId="12" fillId="0" borderId="1" xfId="3" applyNumberFormat="1" applyFont="1" applyFill="1" applyBorder="1" applyAlignment="1">
      <alignment horizontal="center" vertical="center"/>
    </xf>
    <xf numFmtId="181" fontId="12" fillId="0" borderId="4" xfId="3" applyNumberFormat="1" applyFont="1" applyFill="1" applyBorder="1" applyAlignment="1">
      <alignment horizontal="center" vertical="center" wrapText="1"/>
    </xf>
    <xf numFmtId="3" fontId="12" fillId="0" borderId="33" xfId="3" applyNumberFormat="1" applyFont="1" applyBorder="1" applyAlignment="1">
      <alignment vertical="center" wrapText="1"/>
    </xf>
    <xf numFmtId="3" fontId="12" fillId="0" borderId="2" xfId="3" applyNumberFormat="1" applyFont="1" applyBorder="1" applyAlignment="1">
      <alignment vertical="center" wrapText="1"/>
    </xf>
    <xf numFmtId="3" fontId="12" fillId="0" borderId="9" xfId="3" applyNumberFormat="1" applyFont="1" applyBorder="1" applyAlignment="1">
      <alignment vertical="center" wrapText="1"/>
    </xf>
    <xf numFmtId="3" fontId="12" fillId="0" borderId="12" xfId="3" applyNumberFormat="1" applyFont="1" applyBorder="1" applyAlignment="1">
      <alignment vertical="center" wrapText="1"/>
    </xf>
    <xf numFmtId="3" fontId="12" fillId="0" borderId="23" xfId="3" applyNumberFormat="1" applyFont="1" applyFill="1" applyBorder="1" applyAlignment="1">
      <alignment vertical="center"/>
    </xf>
    <xf numFmtId="3" fontId="12" fillId="0" borderId="25" xfId="3" applyNumberFormat="1" applyFont="1" applyFill="1" applyBorder="1" applyAlignment="1">
      <alignment vertical="center"/>
    </xf>
    <xf numFmtId="3" fontId="12" fillId="0" borderId="29" xfId="3" applyNumberFormat="1" applyFont="1" applyFill="1" applyBorder="1" applyAlignment="1">
      <alignment vertical="center"/>
    </xf>
    <xf numFmtId="3" fontId="12" fillId="0" borderId="30" xfId="3" applyNumberFormat="1" applyFont="1" applyFill="1" applyBorder="1" applyAlignment="1">
      <alignment vertical="center"/>
    </xf>
    <xf numFmtId="3" fontId="12" fillId="0" borderId="18" xfId="3" applyNumberFormat="1" applyFont="1" applyFill="1" applyBorder="1" applyAlignment="1">
      <alignment horizontal="center" vertical="center"/>
    </xf>
    <xf numFmtId="3" fontId="15" fillId="0" borderId="18" xfId="3" applyNumberFormat="1" applyFont="1" applyFill="1" applyBorder="1" applyAlignment="1">
      <alignment vertical="center"/>
    </xf>
    <xf numFmtId="3" fontId="15" fillId="0" borderId="20" xfId="3" applyNumberFormat="1" applyFont="1" applyFill="1" applyBorder="1" applyAlignment="1">
      <alignment vertical="center"/>
    </xf>
    <xf numFmtId="182" fontId="12" fillId="0" borderId="2" xfId="3" applyNumberFormat="1" applyFont="1" applyFill="1" applyBorder="1" applyAlignment="1">
      <alignment vertical="center"/>
    </xf>
    <xf numFmtId="0" fontId="12" fillId="0" borderId="5" xfId="3" applyFont="1" applyFill="1" applyBorder="1" applyAlignment="1">
      <alignment vertical="center"/>
    </xf>
    <xf numFmtId="181" fontId="12" fillId="0" borderId="6" xfId="3" applyNumberFormat="1" applyFont="1" applyFill="1" applyBorder="1" applyAlignment="1">
      <alignment horizontal="center" vertical="center" wrapText="1"/>
    </xf>
    <xf numFmtId="182" fontId="12" fillId="0" borderId="9" xfId="3" applyNumberFormat="1" applyFont="1" applyFill="1" applyBorder="1" applyAlignment="1">
      <alignment vertical="center"/>
    </xf>
    <xf numFmtId="0" fontId="12" fillId="0" borderId="3" xfId="3" applyFont="1" applyFill="1" applyBorder="1" applyAlignment="1">
      <alignment vertical="center"/>
    </xf>
    <xf numFmtId="182" fontId="12" fillId="0" borderId="12" xfId="3" applyNumberFormat="1" applyFont="1" applyFill="1" applyBorder="1" applyAlignment="1">
      <alignment vertical="center"/>
    </xf>
    <xf numFmtId="0" fontId="12" fillId="0" borderId="13" xfId="3" applyFont="1" applyFill="1" applyBorder="1" applyAlignment="1">
      <alignment vertical="center"/>
    </xf>
    <xf numFmtId="181" fontId="12" fillId="0" borderId="14" xfId="3" applyNumberFormat="1" applyFont="1" applyFill="1" applyBorder="1" applyAlignment="1">
      <alignment horizontal="center" vertical="center" wrapText="1"/>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9" xfId="0" applyFont="1" applyBorder="1" applyAlignment="1">
      <alignment vertical="center"/>
    </xf>
    <xf numFmtId="0" fontId="6" fillId="0" borderId="0" xfId="0" applyFont="1" applyBorder="1" applyAlignment="1">
      <alignment vertical="center"/>
    </xf>
    <xf numFmtId="0" fontId="6" fillId="0" borderId="30" xfId="0" applyFont="1" applyBorder="1" applyAlignment="1">
      <alignment vertical="center"/>
    </xf>
    <xf numFmtId="0" fontId="6" fillId="0" borderId="32" xfId="0" applyFont="1" applyBorder="1" applyAlignment="1">
      <alignment vertical="center"/>
    </xf>
    <xf numFmtId="0" fontId="6" fillId="0" borderId="31" xfId="0" applyFont="1" applyBorder="1" applyAlignment="1">
      <alignment vertical="center"/>
    </xf>
    <xf numFmtId="0" fontId="6" fillId="0" borderId="33" xfId="0" applyFont="1" applyBorder="1" applyAlignment="1">
      <alignment vertical="center"/>
    </xf>
    <xf numFmtId="0" fontId="5" fillId="0" borderId="0" xfId="0" applyFont="1"/>
    <xf numFmtId="0" fontId="0" fillId="0" borderId="0" xfId="0" quotePrefix="1"/>
    <xf numFmtId="3" fontId="12" fillId="0" borderId="0" xfId="3" applyNumberFormat="1" applyFont="1" applyBorder="1" applyAlignment="1">
      <alignment vertical="center"/>
    </xf>
    <xf numFmtId="3" fontId="12" fillId="0" borderId="0" xfId="3" applyNumberFormat="1" applyFont="1" applyFill="1" applyBorder="1" applyAlignment="1">
      <alignment horizontal="center" vertical="center" wrapText="1"/>
    </xf>
    <xf numFmtId="3" fontId="12" fillId="0" borderId="0" xfId="3" applyNumberFormat="1" applyFont="1" applyFill="1" applyBorder="1" applyAlignment="1">
      <alignment horizontal="center" vertical="center"/>
    </xf>
    <xf numFmtId="182" fontId="12" fillId="0" borderId="0" xfId="3" applyNumberFormat="1" applyFont="1" applyFill="1" applyBorder="1" applyAlignment="1">
      <alignment horizontal="right" vertical="center"/>
    </xf>
    <xf numFmtId="3" fontId="12" fillId="0" borderId="0" xfId="3" applyNumberFormat="1" applyFont="1" applyBorder="1" applyAlignment="1">
      <alignment vertical="center" wrapText="1"/>
    </xf>
    <xf numFmtId="182" fontId="12" fillId="0" borderId="0" xfId="3" applyNumberFormat="1" applyFont="1" applyBorder="1" applyAlignment="1">
      <alignment vertical="center"/>
    </xf>
    <xf numFmtId="3" fontId="12" fillId="0" borderId="1" xfId="3" applyNumberFormat="1" applyFont="1" applyBorder="1" applyAlignment="1">
      <alignment vertical="center" wrapText="1"/>
    </xf>
    <xf numFmtId="182" fontId="12" fillId="0" borderId="1" xfId="3" applyNumberFormat="1" applyFont="1" applyFill="1" applyBorder="1" applyAlignment="1">
      <alignment horizontal="right" vertical="center"/>
    </xf>
    <xf numFmtId="182" fontId="12" fillId="0" borderId="1" xfId="3" applyNumberFormat="1" applyFont="1" applyFill="1" applyBorder="1" applyAlignment="1">
      <alignment horizontal="right" vertical="center" wrapText="1"/>
    </xf>
    <xf numFmtId="38" fontId="0" fillId="0" borderId="0" xfId="1" applyFont="1"/>
    <xf numFmtId="0" fontId="0" fillId="0" borderId="0" xfId="0" applyAlignment="1">
      <alignment horizontal="center" wrapText="1"/>
    </xf>
    <xf numFmtId="0" fontId="0" fillId="0" borderId="0" xfId="0" applyAlignment="1">
      <alignment horizontal="left"/>
    </xf>
    <xf numFmtId="0" fontId="0" fillId="0" borderId="0" xfId="0" applyBorder="1" applyAlignment="1">
      <alignment horizontal="center" shrinkToFit="1"/>
    </xf>
    <xf numFmtId="0" fontId="0" fillId="0" borderId="0" xfId="0" applyBorder="1" applyAlignment="1">
      <alignment horizontal="left"/>
    </xf>
    <xf numFmtId="0" fontId="0" fillId="0" borderId="0" xfId="0" applyFill="1" applyBorder="1" applyAlignment="1" applyProtection="1">
      <alignment horizontal="center"/>
      <protection locked="0"/>
    </xf>
    <xf numFmtId="0" fontId="0" fillId="0" borderId="0" xfId="0" applyAlignment="1">
      <alignment horizontal="left" wrapText="1"/>
    </xf>
    <xf numFmtId="0" fontId="0" fillId="0" borderId="0" xfId="0" applyAlignment="1">
      <alignment horizontal="left" vertical="top" wrapText="1"/>
    </xf>
    <xf numFmtId="0" fontId="0" fillId="3" borderId="18" xfId="0" applyFill="1" applyBorder="1" applyAlignment="1">
      <alignment horizontal="center"/>
    </xf>
    <xf numFmtId="0" fontId="0" fillId="3" borderId="19" xfId="0" applyFill="1" applyBorder="1" applyAlignment="1">
      <alignment horizontal="center"/>
    </xf>
    <xf numFmtId="0" fontId="0" fillId="3" borderId="20" xfId="0" applyFill="1" applyBorder="1" applyAlignment="1">
      <alignment horizontal="center"/>
    </xf>
    <xf numFmtId="0" fontId="0" fillId="0" borderId="1" xfId="0" applyBorder="1" applyAlignment="1">
      <alignment horizontal="center"/>
    </xf>
    <xf numFmtId="38" fontId="0" fillId="0" borderId="31" xfId="1" applyFont="1" applyBorder="1" applyAlignment="1">
      <alignment horizontal="center"/>
    </xf>
    <xf numFmtId="0" fontId="0" fillId="3" borderId="2" xfId="0" applyFill="1" applyBorder="1" applyAlignment="1">
      <alignment horizontal="center"/>
    </xf>
    <xf numFmtId="0" fontId="0" fillId="3" borderId="12" xfId="0" applyFill="1" applyBorder="1" applyAlignment="1">
      <alignment horizont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3" borderId="1" xfId="0" applyFill="1"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Fill="1" applyBorder="1" applyAlignment="1">
      <alignment horizontal="center"/>
    </xf>
    <xf numFmtId="0" fontId="0" fillId="0" borderId="19" xfId="0" applyBorder="1" applyAlignment="1">
      <alignment horizontal="center"/>
    </xf>
    <xf numFmtId="38" fontId="0" fillId="0" borderId="31" xfId="0" applyNumberFormat="1" applyBorder="1" applyAlignment="1">
      <alignment horizontal="center"/>
    </xf>
    <xf numFmtId="0" fontId="0" fillId="0" borderId="31" xfId="0" applyBorder="1" applyAlignment="1">
      <alignment horizontal="center"/>
    </xf>
    <xf numFmtId="0" fontId="0" fillId="0" borderId="1" xfId="0" applyBorder="1" applyAlignment="1">
      <alignment horizontal="left"/>
    </xf>
    <xf numFmtId="0" fontId="0" fillId="0" borderId="31" xfId="0" applyBorder="1" applyAlignment="1">
      <alignment horizontal="left"/>
    </xf>
    <xf numFmtId="0" fontId="0" fillId="3" borderId="18" xfId="0" applyFill="1" applyBorder="1" applyAlignment="1" applyProtection="1">
      <alignment horizontal="left"/>
      <protection locked="0"/>
    </xf>
    <xf numFmtId="0" fontId="0" fillId="3" borderId="19" xfId="0" applyFill="1" applyBorder="1" applyAlignment="1" applyProtection="1">
      <alignment horizontal="left"/>
      <protection locked="0"/>
    </xf>
    <xf numFmtId="0" fontId="0" fillId="0" borderId="18" xfId="0" applyBorder="1" applyAlignment="1">
      <alignment horizontal="center" shrinkToFit="1"/>
    </xf>
    <xf numFmtId="0" fontId="0" fillId="0" borderId="19" xfId="0" applyBorder="1" applyAlignment="1">
      <alignment horizontal="center" shrinkToFit="1"/>
    </xf>
    <xf numFmtId="0" fontId="0" fillId="0" borderId="20" xfId="0" applyBorder="1" applyAlignment="1">
      <alignment horizontal="center" shrinkToFit="1"/>
    </xf>
    <xf numFmtId="183" fontId="0" fillId="3" borderId="1" xfId="0" applyNumberFormat="1" applyFill="1" applyBorder="1" applyAlignment="1" applyProtection="1">
      <alignment horizontal="center"/>
      <protection locked="0"/>
    </xf>
    <xf numFmtId="0" fontId="0" fillId="0" borderId="0" xfId="0" applyAlignment="1">
      <alignment horizontal="left" vertical="center" wrapText="1"/>
    </xf>
    <xf numFmtId="0" fontId="0" fillId="3" borderId="1" xfId="0" applyFill="1" applyBorder="1" applyAlignment="1" applyProtection="1">
      <alignment horizontal="center"/>
      <protection locked="0"/>
    </xf>
    <xf numFmtId="0" fontId="0" fillId="0" borderId="0" xfId="0" applyAlignment="1">
      <alignment horizontal="left"/>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0" borderId="18" xfId="0" applyBorder="1" applyAlignment="1">
      <alignment horizontal="center"/>
    </xf>
    <xf numFmtId="0" fontId="0" fillId="0" borderId="20" xfId="0" applyBorder="1" applyAlignment="1">
      <alignment horizontal="center"/>
    </xf>
    <xf numFmtId="0" fontId="0" fillId="3" borderId="1" xfId="0" applyFill="1" applyBorder="1" applyAlignment="1">
      <alignment horizontal="center"/>
    </xf>
    <xf numFmtId="0" fontId="6" fillId="0" borderId="0" xfId="0" applyFont="1" applyBorder="1" applyAlignment="1" applyProtection="1">
      <alignment horizontal="left"/>
      <protection locked="0"/>
    </xf>
    <xf numFmtId="0" fontId="7" fillId="0" borderId="0" xfId="0" applyFont="1" applyBorder="1" applyAlignment="1">
      <alignment horizontal="center" vertical="center"/>
    </xf>
    <xf numFmtId="0" fontId="6" fillId="0" borderId="0" xfId="0" applyFont="1" applyBorder="1" applyAlignment="1" applyProtection="1">
      <alignment horizontal="left" vertical="center" wrapText="1"/>
      <protection locked="0"/>
    </xf>
    <xf numFmtId="0" fontId="6" fillId="0" borderId="0" xfId="0" applyFont="1" applyBorder="1" applyAlignment="1">
      <alignment horizontal="distributed" vertical="center"/>
    </xf>
    <xf numFmtId="0" fontId="6" fillId="0" borderId="0" xfId="0" applyFont="1" applyBorder="1" applyAlignment="1">
      <alignment horizontal="left" vertical="center" shrinkToFit="1"/>
    </xf>
    <xf numFmtId="0" fontId="6" fillId="0" borderId="0" xfId="0" applyFont="1" applyBorder="1" applyAlignment="1">
      <alignment horizontal="distributed"/>
    </xf>
    <xf numFmtId="49" fontId="6" fillId="0" borderId="0" xfId="0" applyNumberFormat="1" applyFont="1" applyBorder="1" applyAlignment="1" applyProtection="1">
      <alignment horizontal="center"/>
      <protection locked="0"/>
    </xf>
    <xf numFmtId="0" fontId="6" fillId="0" borderId="0" xfId="0" quotePrefix="1" applyFont="1" applyBorder="1" applyAlignment="1">
      <alignment horizontal="center" vertical="center" shrinkToFit="1"/>
    </xf>
    <xf numFmtId="0" fontId="6" fillId="0" borderId="0" xfId="0" applyFont="1" applyBorder="1" applyAlignment="1">
      <alignment horizontal="center" vertical="center" shrinkToFit="1"/>
    </xf>
    <xf numFmtId="183" fontId="6" fillId="0" borderId="0" xfId="0" applyNumberFormat="1" applyFont="1" applyBorder="1" applyAlignment="1">
      <alignment horizontal="left" vertical="center" shrinkToFit="1"/>
    </xf>
    <xf numFmtId="0" fontId="6" fillId="0" borderId="31" xfId="0" applyFont="1" applyBorder="1" applyAlignment="1">
      <alignment horizontal="distributed"/>
    </xf>
    <xf numFmtId="5" fontId="6" fillId="0" borderId="31" xfId="0" applyNumberFormat="1" applyFont="1" applyBorder="1" applyAlignment="1">
      <alignment horizontal="righ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3" xfId="0" applyFont="1" applyBorder="1" applyAlignment="1">
      <alignment horizontal="center" vertical="center"/>
    </xf>
    <xf numFmtId="0" fontId="9" fillId="0" borderId="1" xfId="0" applyFont="1" applyBorder="1" applyAlignment="1">
      <alignment horizontal="left" vertical="center" wrapTex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3" xfId="0" applyFont="1" applyBorder="1" applyAlignment="1">
      <alignment horizontal="center" vertical="center" shrinkToFit="1"/>
    </xf>
    <xf numFmtId="179" fontId="6" fillId="0" borderId="23" xfId="0" applyNumberFormat="1" applyFont="1" applyBorder="1" applyAlignment="1">
      <alignment horizontal="right" vertical="center"/>
    </xf>
    <xf numFmtId="179" fontId="6" fillId="0" borderId="24" xfId="0" applyNumberFormat="1" applyFont="1" applyBorder="1" applyAlignment="1">
      <alignment horizontal="right" vertical="center"/>
    </xf>
    <xf numFmtId="179" fontId="6" fillId="0" borderId="25" xfId="0" applyNumberFormat="1" applyFont="1" applyBorder="1" applyAlignment="1">
      <alignment horizontal="right" vertical="center"/>
    </xf>
    <xf numFmtId="179" fontId="6" fillId="0" borderId="32" xfId="0" applyNumberFormat="1" applyFont="1" applyBorder="1" applyAlignment="1">
      <alignment horizontal="right" vertical="center"/>
    </xf>
    <xf numFmtId="179" fontId="6" fillId="0" borderId="31" xfId="0" applyNumberFormat="1" applyFont="1" applyBorder="1" applyAlignment="1">
      <alignment horizontal="right" vertical="center"/>
    </xf>
    <xf numFmtId="179" fontId="6" fillId="0" borderId="33" xfId="0" applyNumberFormat="1" applyFont="1" applyBorder="1" applyAlignment="1">
      <alignment horizontal="right" vertical="center"/>
    </xf>
    <xf numFmtId="180" fontId="6" fillId="0" borderId="23" xfId="0" applyNumberFormat="1" applyFont="1" applyBorder="1" applyAlignment="1">
      <alignment horizontal="right" vertical="center"/>
    </xf>
    <xf numFmtId="180" fontId="6" fillId="0" borderId="24" xfId="0" applyNumberFormat="1" applyFont="1" applyBorder="1" applyAlignment="1">
      <alignment horizontal="right" vertical="center"/>
    </xf>
    <xf numFmtId="180" fontId="6" fillId="0" borderId="25" xfId="0" applyNumberFormat="1" applyFont="1" applyBorder="1" applyAlignment="1">
      <alignment horizontal="right" vertical="center"/>
    </xf>
    <xf numFmtId="180" fontId="6" fillId="0" borderId="32" xfId="0" applyNumberFormat="1" applyFont="1" applyBorder="1" applyAlignment="1">
      <alignment horizontal="right" vertical="center"/>
    </xf>
    <xf numFmtId="180" fontId="6" fillId="0" borderId="31" xfId="0" applyNumberFormat="1" applyFont="1" applyBorder="1" applyAlignment="1">
      <alignment horizontal="right" vertical="center"/>
    </xf>
    <xf numFmtId="180" fontId="6" fillId="0" borderId="33" xfId="0" applyNumberFormat="1" applyFont="1" applyBorder="1" applyAlignment="1">
      <alignment horizontal="right" vertical="center"/>
    </xf>
    <xf numFmtId="0" fontId="6" fillId="0" borderId="1" xfId="0" applyFont="1" applyBorder="1" applyAlignment="1">
      <alignment horizontal="center" vertical="center" textRotation="255"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1" xfId="0" applyFont="1" applyBorder="1" applyAlignment="1">
      <alignment horizontal="center" vertical="center" wrapText="1"/>
    </xf>
    <xf numFmtId="38" fontId="6" fillId="0" borderId="1" xfId="1" applyFont="1" applyBorder="1" applyAlignment="1">
      <alignment horizontal="right" vertical="center"/>
    </xf>
    <xf numFmtId="38" fontId="6" fillId="0" borderId="8" xfId="1" applyFont="1" applyBorder="1" applyAlignment="1">
      <alignment horizontal="right" vertical="center"/>
    </xf>
    <xf numFmtId="0" fontId="6" fillId="0" borderId="1" xfId="0" applyFont="1" applyBorder="1" applyAlignment="1">
      <alignment horizontal="right" vertical="center"/>
    </xf>
    <xf numFmtId="0" fontId="6" fillId="0" borderId="8" xfId="0" applyFont="1" applyBorder="1" applyAlignment="1">
      <alignment horizontal="right" vertical="center"/>
    </xf>
    <xf numFmtId="38" fontId="6" fillId="0" borderId="1" xfId="1" applyFont="1" applyBorder="1" applyAlignment="1">
      <alignment horizontal="right" vertical="center" shrinkToFit="1"/>
    </xf>
    <xf numFmtId="38" fontId="6" fillId="0" borderId="8" xfId="1" applyFont="1" applyBorder="1" applyAlignment="1">
      <alignment horizontal="right" vertical="center" shrinkToFit="1"/>
    </xf>
    <xf numFmtId="38" fontId="6" fillId="0" borderId="12" xfId="1" applyFont="1" applyBorder="1" applyAlignment="1">
      <alignment horizontal="right" vertical="center"/>
    </xf>
    <xf numFmtId="38" fontId="6" fillId="0" borderId="12" xfId="1" applyFont="1" applyBorder="1" applyAlignment="1">
      <alignment horizontal="right" vertical="center" shrinkToFit="1"/>
    </xf>
    <xf numFmtId="0" fontId="6" fillId="0" borderId="12" xfId="0" applyFont="1" applyBorder="1" applyAlignment="1">
      <alignment horizontal="right" vertical="center"/>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 xfId="0" applyFont="1" applyBorder="1" applyAlignment="1">
      <alignment horizontal="right" vertical="center"/>
    </xf>
    <xf numFmtId="38" fontId="6" fillId="0" borderId="2" xfId="1" applyFont="1" applyBorder="1" applyAlignment="1">
      <alignment horizontal="right" vertical="center"/>
    </xf>
    <xf numFmtId="38" fontId="6" fillId="0" borderId="2" xfId="1" applyFont="1" applyBorder="1" applyAlignment="1">
      <alignment horizontal="right" vertical="center" shrinkToFit="1"/>
    </xf>
    <xf numFmtId="38" fontId="6" fillId="0" borderId="16" xfId="1" applyFont="1" applyBorder="1" applyAlignment="1">
      <alignment horizontal="right" vertical="center"/>
    </xf>
    <xf numFmtId="38" fontId="6" fillId="0" borderId="16" xfId="1" applyFont="1" applyBorder="1" applyAlignment="1">
      <alignment horizontal="right" vertical="center" shrinkToFit="1"/>
    </xf>
    <xf numFmtId="0" fontId="6" fillId="0" borderId="32" xfId="0" applyFont="1" applyBorder="1" applyAlignment="1">
      <alignment horizontal="center" vertical="center"/>
    </xf>
    <xf numFmtId="38" fontId="6" fillId="0" borderId="23" xfId="0" applyNumberFormat="1" applyFont="1" applyBorder="1" applyAlignment="1">
      <alignment horizontal="right" vertical="center"/>
    </xf>
    <xf numFmtId="0" fontId="6" fillId="0" borderId="24" xfId="0" applyFont="1" applyBorder="1" applyAlignment="1">
      <alignment horizontal="right" vertical="center"/>
    </xf>
    <xf numFmtId="0" fontId="6" fillId="0" borderId="25" xfId="0" applyFont="1" applyBorder="1" applyAlignment="1">
      <alignment horizontal="right" vertical="center"/>
    </xf>
    <xf numFmtId="0" fontId="6" fillId="0" borderId="32" xfId="0" applyFont="1" applyBorder="1" applyAlignment="1">
      <alignment horizontal="right" vertical="center"/>
    </xf>
    <xf numFmtId="0" fontId="6" fillId="0" borderId="31" xfId="0" applyFont="1" applyBorder="1" applyAlignment="1">
      <alignment horizontal="right" vertical="center"/>
    </xf>
    <xf numFmtId="0" fontId="6" fillId="0" borderId="33" xfId="0" applyFont="1" applyBorder="1" applyAlignment="1">
      <alignment horizontal="right" vertical="center"/>
    </xf>
    <xf numFmtId="0" fontId="6" fillId="0" borderId="8" xfId="0" applyFont="1" applyBorder="1" applyAlignment="1">
      <alignment horizontal="center"/>
    </xf>
    <xf numFmtId="0" fontId="6" fillId="0" borderId="8" xfId="0" applyFont="1" applyBorder="1" applyAlignment="1" applyProtection="1">
      <alignment horizontal="center" shrinkToFit="1"/>
      <protection locked="0"/>
    </xf>
    <xf numFmtId="0" fontId="6" fillId="0" borderId="1" xfId="0" applyFont="1" applyBorder="1" applyAlignment="1">
      <alignment horizontal="center" wrapText="1"/>
    </xf>
    <xf numFmtId="0" fontId="6" fillId="0" borderId="1" xfId="0" applyFont="1" applyBorder="1" applyAlignment="1">
      <alignment horizontal="center"/>
    </xf>
    <xf numFmtId="0" fontId="6" fillId="0" borderId="1" xfId="0" applyFont="1" applyBorder="1" applyAlignment="1" applyProtection="1">
      <alignment horizontal="center" shrinkToFit="1"/>
      <protection locked="0"/>
    </xf>
    <xf numFmtId="0" fontId="6" fillId="0" borderId="16" xfId="0" applyFont="1" applyBorder="1" applyAlignment="1">
      <alignment horizontal="center"/>
    </xf>
    <xf numFmtId="0" fontId="6" fillId="0" borderId="16" xfId="0" applyFont="1" applyBorder="1" applyAlignment="1" applyProtection="1">
      <alignment horizontal="center" shrinkToFit="1"/>
      <protection locked="0"/>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16" xfId="0" applyFont="1" applyBorder="1" applyAlignment="1">
      <alignment horizontal="right" vertical="center"/>
    </xf>
    <xf numFmtId="38" fontId="6" fillId="0" borderId="31" xfId="1" applyFont="1" applyBorder="1" applyAlignment="1">
      <alignment horizontal="right" vertical="center"/>
    </xf>
    <xf numFmtId="0" fontId="6" fillId="0" borderId="1" xfId="0" applyFont="1" applyBorder="1" applyAlignment="1">
      <alignment horizontal="center" vertical="center" shrinkToFit="1"/>
    </xf>
    <xf numFmtId="0" fontId="6" fillId="0" borderId="23" xfId="0" applyFont="1" applyBorder="1" applyAlignment="1">
      <alignment horizontal="right" vertical="center"/>
    </xf>
    <xf numFmtId="38" fontId="6" fillId="0" borderId="23" xfId="1" applyFont="1" applyBorder="1" applyAlignment="1">
      <alignment horizontal="right" vertical="center" shrinkToFit="1"/>
    </xf>
    <xf numFmtId="38" fontId="6" fillId="0" borderId="24" xfId="1" applyFont="1" applyBorder="1" applyAlignment="1">
      <alignment horizontal="right" vertical="center" shrinkToFit="1"/>
    </xf>
    <xf numFmtId="38" fontId="6" fillId="0" borderId="25" xfId="1" applyFont="1" applyBorder="1" applyAlignment="1">
      <alignment horizontal="right" vertical="center" shrinkToFit="1"/>
    </xf>
    <xf numFmtId="38" fontId="6" fillId="0" borderId="32" xfId="1" applyFont="1" applyBorder="1" applyAlignment="1">
      <alignment horizontal="right" vertical="center" shrinkToFit="1"/>
    </xf>
    <xf numFmtId="38" fontId="6" fillId="0" borderId="31" xfId="1" applyFont="1" applyBorder="1" applyAlignment="1">
      <alignment horizontal="right" vertical="center" shrinkToFit="1"/>
    </xf>
    <xf numFmtId="38" fontId="6" fillId="0" borderId="33" xfId="1" applyFont="1" applyBorder="1" applyAlignment="1">
      <alignment horizontal="right" vertical="center" shrinkToFit="1"/>
    </xf>
    <xf numFmtId="0" fontId="4" fillId="0" borderId="1" xfId="0" applyFont="1" applyBorder="1" applyAlignment="1">
      <alignment horizontal="distributed" vertical="center" wrapText="1" justifyLastLine="1"/>
    </xf>
    <xf numFmtId="0" fontId="3" fillId="0" borderId="1" xfId="0" applyFont="1" applyBorder="1" applyAlignment="1">
      <alignment horizontal="center" vertical="distributed" textRotation="255" wrapText="1" justifyLastLine="1"/>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2" xfId="0" applyNumberFormat="1" applyFont="1" applyBorder="1" applyAlignment="1">
      <alignment vertical="center"/>
    </xf>
    <xf numFmtId="177" fontId="4" fillId="2" borderId="5" xfId="0" applyNumberFormat="1" applyFont="1" applyFill="1" applyBorder="1" applyAlignment="1">
      <alignment horizontal="right" vertical="center"/>
    </xf>
    <xf numFmtId="177" fontId="4" fillId="2" borderId="6" xfId="0" applyNumberFormat="1" applyFont="1" applyFill="1" applyBorder="1" applyAlignment="1">
      <alignment horizontal="right" vertical="center"/>
    </xf>
    <xf numFmtId="38" fontId="3" fillId="0" borderId="2" xfId="1" applyFont="1" applyBorder="1" applyAlignment="1">
      <alignment vertical="center"/>
    </xf>
    <xf numFmtId="0" fontId="3" fillId="0" borderId="1" xfId="0" applyFont="1" applyBorder="1" applyAlignment="1">
      <alignment horizontal="distributed" vertical="center" wrapText="1" justifyLastLine="1"/>
    </xf>
    <xf numFmtId="38" fontId="3" fillId="2" borderId="5" xfId="1" applyFont="1" applyFill="1" applyBorder="1" applyAlignment="1">
      <alignment vertical="center"/>
    </xf>
    <xf numFmtId="38" fontId="3" fillId="2" borderId="7" xfId="1" applyFont="1" applyFill="1" applyBorder="1" applyAlignment="1">
      <alignment vertical="center"/>
    </xf>
    <xf numFmtId="38" fontId="3" fillId="2" borderId="6" xfId="1" applyFont="1" applyFill="1" applyBorder="1" applyAlignment="1">
      <alignment vertical="center"/>
    </xf>
    <xf numFmtId="178" fontId="3" fillId="0" borderId="8" xfId="1" applyNumberFormat="1" applyFont="1" applyBorder="1" applyAlignment="1">
      <alignment vertical="center"/>
    </xf>
    <xf numFmtId="178" fontId="3" fillId="2" borderId="8" xfId="1" applyNumberFormat="1" applyFont="1" applyFill="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177" fontId="4" fillId="2" borderId="9" xfId="0" applyNumberFormat="1" applyFont="1" applyFill="1" applyBorder="1" applyAlignment="1">
      <alignment vertical="center"/>
    </xf>
    <xf numFmtId="38" fontId="3" fillId="0" borderId="9" xfId="1" applyFont="1" applyBorder="1" applyAlignment="1">
      <alignment vertical="center"/>
    </xf>
    <xf numFmtId="38" fontId="3" fillId="2" borderId="3" xfId="1" applyFont="1" applyFill="1" applyBorder="1" applyAlignment="1">
      <alignment vertical="center"/>
    </xf>
    <xf numFmtId="38" fontId="3" fillId="2" borderId="10" xfId="1" applyFont="1" applyFill="1" applyBorder="1" applyAlignment="1">
      <alignment vertical="center"/>
    </xf>
    <xf numFmtId="38" fontId="3" fillId="2" borderId="4" xfId="1" applyFont="1" applyFill="1" applyBorder="1" applyAlignment="1">
      <alignment vertical="center"/>
    </xf>
    <xf numFmtId="178" fontId="3" fillId="0" borderId="9" xfId="1" applyNumberFormat="1" applyFont="1" applyBorder="1" applyAlignment="1">
      <alignment vertical="center"/>
    </xf>
    <xf numFmtId="178" fontId="3" fillId="2" borderId="9" xfId="1" applyNumberFormat="1" applyFont="1" applyFill="1" applyBorder="1" applyAlignment="1">
      <alignment vertical="center"/>
    </xf>
    <xf numFmtId="178" fontId="3" fillId="0" borderId="11" xfId="1" applyNumberFormat="1" applyFont="1" applyBorder="1" applyAlignment="1">
      <alignment vertical="center"/>
    </xf>
    <xf numFmtId="178" fontId="3" fillId="2" borderId="11" xfId="1" applyNumberFormat="1" applyFont="1" applyFill="1" applyBorder="1" applyAlignment="1">
      <alignment vertical="center"/>
    </xf>
    <xf numFmtId="178" fontId="3" fillId="0" borderId="16" xfId="1" applyNumberFormat="1" applyFont="1" applyBorder="1" applyAlignment="1">
      <alignment vertical="center"/>
    </xf>
    <xf numFmtId="178" fontId="3" fillId="2" borderId="17" xfId="1" applyNumberFormat="1" applyFont="1" applyFill="1" applyBorder="1" applyAlignment="1">
      <alignment vertical="center"/>
    </xf>
    <xf numFmtId="0" fontId="3" fillId="0" borderId="18" xfId="0" applyFont="1" applyBorder="1" applyAlignment="1">
      <alignment horizontal="distributed" vertical="center" justifyLastLine="1"/>
    </xf>
    <xf numFmtId="0" fontId="0" fillId="0" borderId="19" xfId="0" applyBorder="1" applyAlignment="1">
      <alignment horizontal="distributed" vertical="center" justifyLastLine="1"/>
    </xf>
    <xf numFmtId="0" fontId="3" fillId="0" borderId="19" xfId="0" applyFont="1" applyBorder="1" applyAlignment="1">
      <alignment vertical="center"/>
    </xf>
    <xf numFmtId="0" fontId="3" fillId="0" borderId="20" xfId="0" applyFont="1" applyBorder="1" applyAlignment="1">
      <alignment vertical="center"/>
    </xf>
    <xf numFmtId="178" fontId="3" fillId="2" borderId="1" xfId="1" applyNumberFormat="1" applyFont="1" applyFill="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76" fontId="3" fillId="0" borderId="12" xfId="0" applyNumberFormat="1" applyFont="1" applyBorder="1" applyAlignment="1">
      <alignment vertical="center"/>
    </xf>
    <xf numFmtId="177" fontId="4" fillId="2" borderId="12" xfId="0" applyNumberFormat="1" applyFont="1" applyFill="1" applyBorder="1" applyAlignment="1">
      <alignment vertical="center"/>
    </xf>
    <xf numFmtId="38" fontId="3" fillId="0" borderId="12" xfId="1" applyFont="1" applyBorder="1" applyAlignment="1">
      <alignment vertical="center"/>
    </xf>
    <xf numFmtId="38" fontId="3" fillId="2" borderId="13" xfId="1" applyFont="1" applyFill="1" applyBorder="1" applyAlignment="1">
      <alignment vertical="center"/>
    </xf>
    <xf numFmtId="38" fontId="3" fillId="2" borderId="15" xfId="1" applyFont="1" applyFill="1" applyBorder="1" applyAlignment="1">
      <alignment vertical="center"/>
    </xf>
    <xf numFmtId="38" fontId="3" fillId="2" borderId="14" xfId="1" applyFont="1" applyFill="1" applyBorder="1" applyAlignment="1">
      <alignment vertical="center"/>
    </xf>
    <xf numFmtId="177" fontId="4" fillId="2" borderId="9" xfId="0" applyNumberFormat="1" applyFont="1" applyFill="1" applyBorder="1" applyAlignment="1">
      <alignment horizontal="right" vertical="center"/>
    </xf>
    <xf numFmtId="38" fontId="3" fillId="0" borderId="3" xfId="1" applyFont="1" applyBorder="1" applyAlignment="1">
      <alignment vertical="center"/>
    </xf>
    <xf numFmtId="38" fontId="3" fillId="0" borderId="10" xfId="1" applyFont="1" applyBorder="1" applyAlignment="1">
      <alignment vertical="center"/>
    </xf>
    <xf numFmtId="38" fontId="3" fillId="0" borderId="4" xfId="1" applyFont="1" applyBorder="1" applyAlignment="1">
      <alignment vertical="center"/>
    </xf>
    <xf numFmtId="38" fontId="3" fillId="2" borderId="9" xfId="1" applyFont="1" applyFill="1" applyBorder="1" applyAlignment="1">
      <alignment vertical="center"/>
    </xf>
    <xf numFmtId="177" fontId="4" fillId="2" borderId="2" xfId="0" applyNumberFormat="1" applyFont="1" applyFill="1" applyBorder="1" applyAlignment="1">
      <alignment horizontal="right" vertical="center"/>
    </xf>
    <xf numFmtId="38" fontId="3" fillId="0" borderId="5" xfId="1" applyFont="1" applyBorder="1" applyAlignment="1">
      <alignment vertical="center"/>
    </xf>
    <xf numFmtId="38" fontId="3" fillId="0" borderId="7" xfId="1" applyFont="1" applyBorder="1" applyAlignment="1">
      <alignment vertical="center"/>
    </xf>
    <xf numFmtId="38" fontId="3" fillId="0" borderId="6" xfId="1" applyFont="1" applyBorder="1" applyAlignment="1">
      <alignment vertical="center"/>
    </xf>
    <xf numFmtId="38" fontId="3" fillId="2" borderId="11" xfId="1" applyFont="1" applyFill="1" applyBorder="1" applyAlignment="1">
      <alignment vertical="center"/>
    </xf>
    <xf numFmtId="38" fontId="3" fillId="2" borderId="8" xfId="1" applyFont="1" applyFill="1" applyBorder="1" applyAlignment="1">
      <alignment vertical="center"/>
    </xf>
    <xf numFmtId="178" fontId="3" fillId="0" borderId="2" xfId="1" applyNumberFormat="1" applyFont="1" applyBorder="1" applyAlignment="1">
      <alignment vertical="center"/>
    </xf>
    <xf numFmtId="177" fontId="4" fillId="2" borderId="12" xfId="0" applyNumberFormat="1" applyFont="1" applyFill="1" applyBorder="1" applyAlignment="1">
      <alignment horizontal="right" vertical="center"/>
    </xf>
    <xf numFmtId="38" fontId="3" fillId="2" borderId="17" xfId="1" applyFont="1" applyFill="1" applyBorder="1" applyAlignment="1">
      <alignment vertical="center"/>
    </xf>
    <xf numFmtId="178" fontId="3" fillId="0" borderId="12" xfId="1" applyNumberFormat="1" applyFont="1" applyBorder="1" applyAlignment="1">
      <alignment vertical="center"/>
    </xf>
    <xf numFmtId="0" fontId="3" fillId="0" borderId="9" xfId="2" applyFont="1" applyBorder="1" applyAlignment="1">
      <alignment vertical="center"/>
    </xf>
    <xf numFmtId="176" fontId="3" fillId="0" borderId="9" xfId="2" applyNumberFormat="1" applyFont="1" applyBorder="1" applyAlignment="1">
      <alignment vertical="center"/>
    </xf>
    <xf numFmtId="177" fontId="4" fillId="2" borderId="9" xfId="2" applyNumberFormat="1" applyFont="1" applyFill="1" applyBorder="1" applyAlignment="1">
      <alignment horizontal="right" vertical="center"/>
    </xf>
    <xf numFmtId="0" fontId="3" fillId="0" borderId="8"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76" fontId="3" fillId="0" borderId="23" xfId="0" applyNumberFormat="1" applyFont="1" applyBorder="1" applyAlignment="1">
      <alignment vertical="center"/>
    </xf>
    <xf numFmtId="176" fontId="3" fillId="0" borderId="24" xfId="0" applyNumberFormat="1" applyFont="1" applyBorder="1" applyAlignment="1">
      <alignment vertical="center"/>
    </xf>
    <xf numFmtId="176" fontId="3" fillId="0" borderId="25" xfId="0" applyNumberFormat="1" applyFont="1" applyBorder="1" applyAlignment="1">
      <alignment vertical="center"/>
    </xf>
    <xf numFmtId="177" fontId="4" fillId="2" borderId="23" xfId="0" applyNumberFormat="1" applyFont="1" applyFill="1" applyBorder="1" applyAlignment="1">
      <alignment horizontal="right" vertical="center"/>
    </xf>
    <xf numFmtId="177" fontId="4" fillId="2" borderId="25" xfId="0" applyNumberFormat="1" applyFont="1" applyFill="1" applyBorder="1" applyAlignment="1">
      <alignment horizontal="right" vertical="center"/>
    </xf>
    <xf numFmtId="38" fontId="3" fillId="0" borderId="23" xfId="1" applyFont="1" applyBorder="1" applyAlignment="1">
      <alignment vertical="center"/>
    </xf>
    <xf numFmtId="38" fontId="3" fillId="0" borderId="24" xfId="1" applyFont="1" applyBorder="1" applyAlignment="1">
      <alignment vertical="center"/>
    </xf>
    <xf numFmtId="38" fontId="3" fillId="0" borderId="25" xfId="1" applyFont="1" applyBorder="1" applyAlignment="1">
      <alignment vertical="center"/>
    </xf>
    <xf numFmtId="176" fontId="3" fillId="0" borderId="3" xfId="0" applyNumberFormat="1" applyFont="1" applyBorder="1" applyAlignment="1">
      <alignment vertical="center"/>
    </xf>
    <xf numFmtId="176" fontId="3" fillId="0" borderId="10" xfId="0" applyNumberFormat="1" applyFont="1" applyBorder="1" applyAlignment="1">
      <alignment vertical="center"/>
    </xf>
    <xf numFmtId="176" fontId="3" fillId="0" borderId="4" xfId="0" applyNumberFormat="1" applyFont="1" applyBorder="1" applyAlignment="1">
      <alignment vertical="center"/>
    </xf>
    <xf numFmtId="0" fontId="3" fillId="0" borderId="17"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76" fontId="3" fillId="0" borderId="26" xfId="0" applyNumberFormat="1" applyFont="1" applyBorder="1" applyAlignment="1">
      <alignment vertical="center"/>
    </xf>
    <xf numFmtId="176" fontId="3" fillId="0" borderId="28" xfId="0" applyNumberFormat="1" applyFont="1" applyBorder="1" applyAlignment="1">
      <alignment vertical="center"/>
    </xf>
    <xf numFmtId="176" fontId="3" fillId="0" borderId="27" xfId="0" applyNumberFormat="1" applyFont="1" applyBorder="1" applyAlignment="1">
      <alignment vertical="center"/>
    </xf>
    <xf numFmtId="177" fontId="4" fillId="2" borderId="26" xfId="0" applyNumberFormat="1" applyFont="1" applyFill="1" applyBorder="1" applyAlignment="1">
      <alignment horizontal="right" vertical="center"/>
    </xf>
    <xf numFmtId="177" fontId="4" fillId="2" borderId="27" xfId="0" applyNumberFormat="1" applyFont="1" applyFill="1" applyBorder="1" applyAlignment="1">
      <alignment horizontal="right" vertical="center"/>
    </xf>
    <xf numFmtId="38" fontId="3" fillId="0" borderId="26" xfId="1" applyFont="1" applyBorder="1" applyAlignment="1">
      <alignment vertical="center"/>
    </xf>
    <xf numFmtId="38" fontId="3" fillId="0" borderId="28" xfId="1" applyFont="1" applyBorder="1" applyAlignment="1">
      <alignment vertical="center"/>
    </xf>
    <xf numFmtId="38" fontId="3" fillId="0" borderId="27" xfId="1" applyFont="1" applyBorder="1" applyAlignment="1">
      <alignment vertical="center"/>
    </xf>
    <xf numFmtId="178" fontId="3" fillId="0" borderId="23" xfId="1" applyNumberFormat="1" applyFont="1" applyBorder="1" applyAlignment="1">
      <alignment vertical="center"/>
    </xf>
    <xf numFmtId="178" fontId="3" fillId="0" borderId="24" xfId="1" applyNumberFormat="1" applyFont="1" applyBorder="1" applyAlignment="1">
      <alignment vertical="center"/>
    </xf>
    <xf numFmtId="178" fontId="3" fillId="0" borderId="25" xfId="1" applyNumberFormat="1" applyFont="1" applyBorder="1" applyAlignment="1">
      <alignment vertical="center"/>
    </xf>
    <xf numFmtId="177" fontId="4" fillId="2" borderId="3" xfId="0" applyNumberFormat="1" applyFont="1" applyFill="1" applyBorder="1" applyAlignment="1">
      <alignment horizontal="right" vertical="center"/>
    </xf>
    <xf numFmtId="177" fontId="4" fillId="2" borderId="4" xfId="0" applyNumberFormat="1" applyFont="1" applyFill="1" applyBorder="1" applyAlignment="1">
      <alignment horizontal="right" vertical="center"/>
    </xf>
    <xf numFmtId="178" fontId="3" fillId="0" borderId="3" xfId="1" applyNumberFormat="1" applyFont="1" applyBorder="1" applyAlignment="1">
      <alignment vertical="center"/>
    </xf>
    <xf numFmtId="178" fontId="3" fillId="0" borderId="10" xfId="1" applyNumberFormat="1" applyFont="1" applyBorder="1" applyAlignment="1">
      <alignment vertical="center"/>
    </xf>
    <xf numFmtId="178" fontId="3" fillId="0" borderId="4" xfId="1" applyNumberFormat="1" applyFont="1" applyBorder="1" applyAlignment="1">
      <alignment vertical="center"/>
    </xf>
    <xf numFmtId="178" fontId="3" fillId="0" borderId="26" xfId="1" applyNumberFormat="1" applyFont="1" applyBorder="1" applyAlignment="1">
      <alignment vertical="center"/>
    </xf>
    <xf numFmtId="178" fontId="3" fillId="0" borderId="28" xfId="1" applyNumberFormat="1" applyFont="1" applyBorder="1" applyAlignment="1">
      <alignment vertical="center"/>
    </xf>
    <xf numFmtId="178" fontId="3" fillId="0" borderId="27" xfId="1" applyNumberFormat="1" applyFont="1" applyBorder="1" applyAlignment="1">
      <alignment vertical="center"/>
    </xf>
    <xf numFmtId="0" fontId="5" fillId="0" borderId="18" xfId="0" applyFont="1" applyBorder="1" applyAlignment="1">
      <alignment horizontal="distributed" vertical="center" justifyLastLine="1"/>
    </xf>
    <xf numFmtId="0" fontId="5" fillId="0" borderId="19" xfId="0" applyFont="1" applyBorder="1" applyAlignment="1">
      <alignment horizontal="distributed" vertical="center" justifyLastLine="1"/>
    </xf>
    <xf numFmtId="178" fontId="1" fillId="2" borderId="19" xfId="1" applyNumberFormat="1" applyFont="1" applyFill="1" applyBorder="1" applyAlignment="1">
      <alignment vertical="center"/>
    </xf>
    <xf numFmtId="3" fontId="12" fillId="0" borderId="8" xfId="3" applyNumberFormat="1" applyFont="1" applyBorder="1" applyAlignment="1">
      <alignment horizontal="center" vertical="center" wrapText="1"/>
    </xf>
    <xf numFmtId="3" fontId="12" fillId="0" borderId="11" xfId="3" applyNumberFormat="1" applyFont="1" applyBorder="1" applyAlignment="1">
      <alignment horizontal="center" vertical="center" wrapText="1"/>
    </xf>
    <xf numFmtId="3" fontId="12" fillId="0" borderId="16" xfId="3" applyNumberFormat="1" applyFont="1" applyBorder="1" applyAlignment="1">
      <alignment horizontal="center" vertical="center" wrapText="1"/>
    </xf>
    <xf numFmtId="3" fontId="12" fillId="0" borderId="1" xfId="3" applyNumberFormat="1" applyFont="1" applyBorder="1" applyAlignment="1">
      <alignment horizontal="center" vertical="center" wrapText="1"/>
    </xf>
    <xf numFmtId="181" fontId="12" fillId="0" borderId="1" xfId="3" applyNumberFormat="1" applyFont="1" applyFill="1" applyBorder="1" applyAlignment="1">
      <alignment horizontal="center" vertical="center"/>
    </xf>
  </cellXfs>
  <cellStyles count="4">
    <cellStyle name="桁区切り" xfId="1" builtinId="6"/>
    <cellStyle name="標準" xfId="0" builtinId="0"/>
    <cellStyle name="標準 4 2" xfId="3"/>
    <cellStyle name="標準_運営費請求書（単価改定　差額）" xfId="2"/>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542925</xdr:colOff>
      <xdr:row>4</xdr:row>
      <xdr:rowOff>285750</xdr:rowOff>
    </xdr:from>
    <xdr:to>
      <xdr:col>29</xdr:col>
      <xdr:colOff>428625</xdr:colOff>
      <xdr:row>10</xdr:row>
      <xdr:rowOff>171450</xdr:rowOff>
    </xdr:to>
    <xdr:sp macro="" textlink="">
      <xdr:nvSpPr>
        <xdr:cNvPr id="3" name="テキスト ボックス 2"/>
        <xdr:cNvSpPr txBox="1"/>
      </xdr:nvSpPr>
      <xdr:spPr>
        <a:xfrm>
          <a:off x="7239000" y="1495425"/>
          <a:ext cx="3238500" cy="177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①青のセルには式が入っています。変更しない</a:t>
          </a:r>
          <a:endParaRPr kumimoji="1" lang="en-US" altLang="ja-JP" sz="1100"/>
        </a:p>
        <a:p>
          <a:r>
            <a:rPr kumimoji="1" lang="ja-JP" altLang="en-US" sz="1100" baseline="0"/>
            <a:t>     でください。</a:t>
          </a:r>
          <a:endParaRPr kumimoji="1" lang="en-US" altLang="ja-JP" sz="1100" baseline="0"/>
        </a:p>
        <a:p>
          <a:r>
            <a:rPr kumimoji="1" lang="ja-JP" altLang="en-US" sz="1100" baseline="0"/>
            <a:t>②開所日数は、祝日以外の月曜日から土曜日</a:t>
          </a:r>
          <a:endParaRPr kumimoji="1" lang="en-US" altLang="ja-JP" sz="1100" baseline="0"/>
        </a:p>
        <a:p>
          <a:r>
            <a:rPr kumimoji="1" lang="ja-JP" altLang="en-US" sz="1100" baseline="0"/>
            <a:t>     までの日数を記入してください。</a:t>
          </a:r>
          <a:endParaRPr kumimoji="1" lang="en-US" altLang="ja-JP" sz="1100" baseline="0"/>
        </a:p>
        <a:p>
          <a:r>
            <a:rPr kumimoji="1" lang="ja-JP" altLang="en-US" sz="1100" baseline="0"/>
            <a:t>③保育単価</a:t>
          </a:r>
          <a:r>
            <a:rPr kumimoji="1" lang="en-US" altLang="ja-JP" sz="1100" baseline="0"/>
            <a:t>(C)</a:t>
          </a:r>
          <a:r>
            <a:rPr kumimoji="1" lang="ja-JP" altLang="en-US" sz="1100" baseline="0"/>
            <a:t>と既に請求</a:t>
          </a:r>
          <a:r>
            <a:rPr kumimoji="1" lang="en-US" altLang="ja-JP" sz="1100" baseline="0"/>
            <a:t>(</a:t>
          </a:r>
          <a:r>
            <a:rPr kumimoji="1" lang="ja-JP" altLang="en-US" sz="1100" baseline="0"/>
            <a:t>支出</a:t>
          </a:r>
          <a:r>
            <a:rPr kumimoji="1" lang="en-US" altLang="ja-JP" sz="1100" baseline="0"/>
            <a:t>)</a:t>
          </a:r>
          <a:r>
            <a:rPr kumimoji="1" lang="ja-JP" altLang="en-US" sz="1100" baseline="0"/>
            <a:t>済</a:t>
          </a:r>
          <a:r>
            <a:rPr kumimoji="1" lang="en-US" altLang="ja-JP" sz="1100" baseline="0"/>
            <a:t>(E)</a:t>
          </a:r>
          <a:r>
            <a:rPr kumimoji="1" lang="ja-JP" altLang="en-US" sz="1100" baseline="0"/>
            <a:t>は、４月の</a:t>
          </a:r>
          <a:endParaRPr kumimoji="1" lang="en-US" altLang="ja-JP" sz="1100" baseline="0"/>
        </a:p>
        <a:p>
          <a:r>
            <a:rPr kumimoji="1" lang="ja-JP" altLang="en-US" sz="1100" baseline="0"/>
            <a:t>     請求書の適用保育単価を記入してください。</a:t>
          </a:r>
          <a:endParaRPr kumimoji="1" lang="en-US" altLang="ja-JP" sz="1100" baseline="0"/>
        </a:p>
        <a:p>
          <a:r>
            <a:rPr kumimoji="1" lang="ja-JP" altLang="en-US" sz="1100" baseline="0"/>
            <a:t>④差額請求が生じる場合は、あらかじめ子育て</a:t>
          </a:r>
          <a:endParaRPr kumimoji="1" lang="en-US" altLang="ja-JP" sz="1100" baseline="0"/>
        </a:p>
        <a:p>
          <a:r>
            <a:rPr kumimoji="1" lang="ja-JP" altLang="en-US" sz="1100" baseline="0"/>
            <a:t>     支援課に内容を確認してください。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6"/>
  <sheetViews>
    <sheetView tabSelected="1" view="pageBreakPreview" zoomScaleNormal="100" zoomScaleSheetLayoutView="100" workbookViewId="0">
      <selection activeCell="F17" sqref="F17:S17"/>
    </sheetView>
  </sheetViews>
  <sheetFormatPr defaultRowHeight="12"/>
  <cols>
    <col min="1" max="33" width="2.07421875" customWidth="1"/>
  </cols>
  <sheetData>
    <row r="1" spans="1:33" ht="14.4">
      <c r="A1" s="72" t="s">
        <v>199</v>
      </c>
    </row>
    <row r="3" spans="1:33" ht="12" customHeight="1">
      <c r="A3" s="89" t="s">
        <v>92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row>
    <row r="4" spans="1:33">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row>
    <row r="5" spans="1:33">
      <c r="B5" t="s">
        <v>89</v>
      </c>
      <c r="C5" t="s">
        <v>90</v>
      </c>
    </row>
    <row r="6" spans="1:33">
      <c r="B6" t="s">
        <v>91</v>
      </c>
      <c r="C6" s="89" t="s">
        <v>189</v>
      </c>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row>
    <row r="9" spans="1:33">
      <c r="A9" t="s">
        <v>182</v>
      </c>
    </row>
    <row r="11" spans="1:33">
      <c r="A11" s="73" t="s">
        <v>109</v>
      </c>
      <c r="B11" t="s">
        <v>108</v>
      </c>
    </row>
    <row r="12" spans="1:33">
      <c r="T12" s="115" t="s">
        <v>101</v>
      </c>
      <c r="U12" s="115"/>
      <c r="V12" s="115"/>
      <c r="W12" s="115"/>
      <c r="X12" s="115"/>
      <c r="Y12" s="115"/>
      <c r="Z12" s="115"/>
      <c r="AA12" s="115"/>
      <c r="AB12" s="115"/>
      <c r="AC12" s="115"/>
      <c r="AD12" s="115"/>
      <c r="AE12" s="115"/>
      <c r="AF12" s="115"/>
    </row>
    <row r="13" spans="1:33">
      <c r="B13" s="94" t="s">
        <v>93</v>
      </c>
      <c r="C13" s="94"/>
      <c r="D13" s="94"/>
      <c r="E13" s="94"/>
      <c r="F13" s="116"/>
      <c r="G13" s="117"/>
      <c r="H13" s="117"/>
      <c r="I13" s="117"/>
      <c r="J13" s="117"/>
      <c r="K13" s="117"/>
      <c r="L13" s="117"/>
      <c r="M13" s="117"/>
      <c r="N13" s="117"/>
      <c r="O13" s="117"/>
      <c r="P13" s="117"/>
      <c r="Q13" s="117"/>
      <c r="R13" s="117"/>
      <c r="S13" s="117"/>
      <c r="T13" s="114" t="s">
        <v>102</v>
      </c>
      <c r="U13" s="114"/>
      <c r="V13" s="114"/>
      <c r="W13" s="114"/>
      <c r="X13" s="114"/>
      <c r="Y13" s="114"/>
      <c r="Z13" s="114"/>
      <c r="AA13" s="114"/>
      <c r="AB13" s="114"/>
      <c r="AC13" s="114"/>
      <c r="AD13" s="114"/>
      <c r="AE13" s="114"/>
      <c r="AF13" s="114"/>
    </row>
    <row r="14" spans="1:33">
      <c r="B14" s="94" t="s">
        <v>94</v>
      </c>
      <c r="C14" s="94"/>
      <c r="D14" s="94"/>
      <c r="E14" s="94"/>
      <c r="F14" s="116"/>
      <c r="G14" s="117"/>
      <c r="H14" s="117"/>
      <c r="I14" s="117"/>
      <c r="J14" s="117"/>
      <c r="K14" s="117"/>
      <c r="L14" s="117"/>
      <c r="M14" s="117"/>
      <c r="N14" s="117"/>
      <c r="O14" s="117"/>
      <c r="P14" s="117"/>
      <c r="Q14" s="117"/>
      <c r="R14" s="117"/>
      <c r="S14" s="117"/>
      <c r="T14" s="114" t="s">
        <v>103</v>
      </c>
      <c r="U14" s="114"/>
      <c r="V14" s="114"/>
      <c r="W14" s="114"/>
      <c r="X14" s="114"/>
      <c r="Y14" s="114"/>
      <c r="Z14" s="114"/>
      <c r="AA14" s="114"/>
      <c r="AB14" s="114"/>
      <c r="AC14" s="114"/>
      <c r="AD14" s="114"/>
      <c r="AE14" s="114"/>
      <c r="AF14" s="114"/>
    </row>
    <row r="15" spans="1:33">
      <c r="B15" s="94" t="s">
        <v>95</v>
      </c>
      <c r="C15" s="94"/>
      <c r="D15" s="94"/>
      <c r="E15" s="94"/>
      <c r="F15" s="116"/>
      <c r="G15" s="117"/>
      <c r="H15" s="117"/>
      <c r="I15" s="117"/>
      <c r="J15" s="117"/>
      <c r="K15" s="117"/>
      <c r="L15" s="117"/>
      <c r="M15" s="117"/>
      <c r="N15" s="117"/>
      <c r="O15" s="117"/>
      <c r="P15" s="117"/>
      <c r="Q15" s="117"/>
      <c r="R15" s="117"/>
      <c r="S15" s="117"/>
      <c r="T15" s="114" t="s">
        <v>104</v>
      </c>
      <c r="U15" s="114"/>
      <c r="V15" s="114"/>
      <c r="W15" s="114"/>
      <c r="X15" s="114"/>
      <c r="Y15" s="114"/>
      <c r="Z15" s="114"/>
      <c r="AA15" s="114"/>
      <c r="AB15" s="114"/>
      <c r="AC15" s="114"/>
      <c r="AD15" s="114"/>
      <c r="AE15" s="114"/>
      <c r="AF15" s="114"/>
    </row>
    <row r="16" spans="1:33">
      <c r="B16" s="94" t="s">
        <v>96</v>
      </c>
      <c r="C16" s="94"/>
      <c r="D16" s="94"/>
      <c r="E16" s="94"/>
      <c r="F16" s="116"/>
      <c r="G16" s="117"/>
      <c r="H16" s="117"/>
      <c r="I16" s="117"/>
      <c r="J16" s="117"/>
      <c r="K16" s="117"/>
      <c r="L16" s="117"/>
      <c r="M16" s="117"/>
      <c r="N16" s="117"/>
      <c r="O16" s="117"/>
      <c r="P16" s="117"/>
      <c r="Q16" s="117"/>
      <c r="R16" s="117"/>
      <c r="S16" s="117"/>
      <c r="T16" s="114" t="s">
        <v>105</v>
      </c>
      <c r="U16" s="114"/>
      <c r="V16" s="114"/>
      <c r="W16" s="114"/>
      <c r="X16" s="114"/>
      <c r="Y16" s="114"/>
      <c r="Z16" s="114"/>
      <c r="AA16" s="114"/>
      <c r="AB16" s="114"/>
      <c r="AC16" s="114"/>
      <c r="AD16" s="114"/>
      <c r="AE16" s="114"/>
      <c r="AF16" s="114"/>
    </row>
    <row r="17" spans="1:40">
      <c r="B17" s="118" t="s">
        <v>196</v>
      </c>
      <c r="C17" s="119"/>
      <c r="D17" s="119"/>
      <c r="E17" s="120"/>
      <c r="F17" s="121"/>
      <c r="G17" s="121"/>
      <c r="H17" s="121"/>
      <c r="I17" s="121"/>
      <c r="J17" s="121"/>
      <c r="K17" s="121"/>
      <c r="L17" s="121"/>
      <c r="M17" s="121"/>
      <c r="N17" s="121"/>
      <c r="O17" s="121"/>
      <c r="P17" s="121"/>
      <c r="Q17" s="121"/>
      <c r="R17" s="121"/>
      <c r="S17" s="121"/>
      <c r="T17" s="114" t="s">
        <v>197</v>
      </c>
      <c r="U17" s="114"/>
      <c r="V17" s="114"/>
      <c r="W17" s="114"/>
      <c r="X17" s="114"/>
      <c r="Y17" s="114"/>
      <c r="Z17" s="114"/>
      <c r="AA17" s="114"/>
      <c r="AB17" s="114"/>
      <c r="AC17" s="114"/>
      <c r="AD17" s="114"/>
      <c r="AE17" s="114"/>
      <c r="AF17" s="114"/>
    </row>
    <row r="18" spans="1:40">
      <c r="B18" s="86"/>
      <c r="C18" s="86"/>
      <c r="D18" s="86"/>
      <c r="E18" s="86"/>
      <c r="F18" s="88"/>
      <c r="G18" s="88"/>
      <c r="H18" s="88"/>
      <c r="I18" s="88"/>
      <c r="J18" s="88"/>
      <c r="K18" s="88"/>
      <c r="L18" s="88"/>
      <c r="M18" s="88"/>
      <c r="N18" s="88"/>
      <c r="O18" s="88"/>
      <c r="P18" s="88"/>
      <c r="Q18" s="88"/>
      <c r="R18" s="88"/>
      <c r="S18" s="88"/>
      <c r="T18" s="87"/>
      <c r="U18" s="87"/>
      <c r="V18" s="87"/>
      <c r="W18" s="87"/>
      <c r="X18" s="87"/>
      <c r="Y18" s="87"/>
      <c r="Z18" s="87"/>
      <c r="AA18" s="87"/>
      <c r="AB18" s="87"/>
      <c r="AC18" s="87"/>
      <c r="AD18" s="87"/>
      <c r="AE18" s="87"/>
      <c r="AF18" s="87"/>
    </row>
    <row r="19" spans="1:40">
      <c r="B19" s="124" t="s">
        <v>97</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row>
    <row r="20" spans="1:40">
      <c r="B20" s="124" t="s">
        <v>99</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row>
    <row r="21" spans="1:40">
      <c r="B21" s="124" t="s">
        <v>98</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row>
    <row r="22" spans="1:40">
      <c r="B22" s="124" t="s">
        <v>100</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row>
    <row r="23" spans="1:40">
      <c r="B23" s="85" t="s">
        <v>198</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row>
    <row r="26" spans="1:40">
      <c r="A26" s="73" t="s">
        <v>110</v>
      </c>
      <c r="B26" t="s">
        <v>132</v>
      </c>
      <c r="AJ26" t="s">
        <v>168</v>
      </c>
      <c r="AL26" t="s">
        <v>171</v>
      </c>
      <c r="AM26" t="s">
        <v>172</v>
      </c>
      <c r="AN26" t="s">
        <v>173</v>
      </c>
    </row>
    <row r="27" spans="1:40">
      <c r="AJ27" t="s">
        <v>169</v>
      </c>
      <c r="AK27" t="s">
        <v>151</v>
      </c>
      <c r="AL27" s="83">
        <f>VLOOKUP($B$28,基本単価表!A6:C22,3,TRUE)</f>
        <v>45960</v>
      </c>
      <c r="AM27" s="83">
        <f>VLOOKUP($B$28,基本単価表!$A$28:$J$44,3,TRUE)</f>
        <v>390</v>
      </c>
      <c r="AN27" s="83">
        <f>AM27*$B$47</f>
        <v>3900</v>
      </c>
    </row>
    <row r="28" spans="1:40">
      <c r="B28" s="123">
        <v>60</v>
      </c>
      <c r="C28" s="123"/>
      <c r="D28" s="123"/>
      <c r="E28" s="123"/>
      <c r="F28" s="123"/>
      <c r="G28" t="s">
        <v>106</v>
      </c>
      <c r="AK28" t="s">
        <v>170</v>
      </c>
      <c r="AL28" s="83">
        <f>VLOOKUP($B$28,基本単価表!A6:D22,4,TRUE)</f>
        <v>38770</v>
      </c>
      <c r="AM28" s="83">
        <f>VLOOKUP($B$28,基本単価表!$A$28:$J$44,4,TRUE)</f>
        <v>320</v>
      </c>
      <c r="AN28" s="83">
        <f t="shared" ref="AN28:AN34" si="0">AM28*$B$47</f>
        <v>3200</v>
      </c>
    </row>
    <row r="29" spans="1:40">
      <c r="AJ29" t="s">
        <v>147</v>
      </c>
      <c r="AK29" t="s">
        <v>151</v>
      </c>
      <c r="AL29" s="83">
        <f>VLOOKUP($B$28,基本単価表!A6:E22,5,TRUE)</f>
        <v>52220</v>
      </c>
      <c r="AM29" s="83">
        <f>VLOOKUP($B$28,基本単価表!$A$28:$J$44,5,TRUE)</f>
        <v>450</v>
      </c>
      <c r="AN29" s="83">
        <f t="shared" si="0"/>
        <v>4500</v>
      </c>
    </row>
    <row r="30" spans="1:40">
      <c r="AK30" t="s">
        <v>170</v>
      </c>
      <c r="AL30" s="83">
        <f>VLOOKUP($B$28,基本単価表!A6:F22,6,TRUE)</f>
        <v>45030</v>
      </c>
      <c r="AM30" s="83">
        <f>VLOOKUP($B$28,基本単価表!$A$28:$J$44,6,TRUE)</f>
        <v>380</v>
      </c>
      <c r="AN30" s="83">
        <f t="shared" si="0"/>
        <v>3800</v>
      </c>
    </row>
    <row r="31" spans="1:40">
      <c r="A31" t="s">
        <v>107</v>
      </c>
      <c r="B31" s="89" t="s">
        <v>111</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J31" t="s">
        <v>148</v>
      </c>
      <c r="AK31" t="s">
        <v>151</v>
      </c>
      <c r="AL31" s="83">
        <f>VLOOKUP($B$28,基本単価表!A6:G22,7,TRUE)</f>
        <v>99240</v>
      </c>
      <c r="AM31" s="83">
        <f>VLOOKUP($B$28,基本単価表!$A$28:$J$44,7,TRUE)</f>
        <v>890</v>
      </c>
      <c r="AN31" s="83">
        <f t="shared" si="0"/>
        <v>8900</v>
      </c>
    </row>
    <row r="32" spans="1:40">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K32" t="s">
        <v>170</v>
      </c>
      <c r="AL32" s="83">
        <f>VLOOKUP($B$28,基本単価表!A6:H22,8,TRUE)</f>
        <v>92050</v>
      </c>
      <c r="AM32" s="83">
        <f>VLOOKUP($B$28,基本単価表!$A$28:$J$44,8,TRUE)</f>
        <v>820</v>
      </c>
      <c r="AN32" s="83">
        <f t="shared" si="0"/>
        <v>8200</v>
      </c>
    </row>
    <row r="33" spans="1:40">
      <c r="AJ33" t="s">
        <v>128</v>
      </c>
      <c r="AK33" t="s">
        <v>151</v>
      </c>
      <c r="AL33" s="83">
        <f>VLOOKUP($B$28,基本単価表!A6:I22,9,TRUE)</f>
        <v>161890</v>
      </c>
      <c r="AM33" s="83">
        <f>VLOOKUP($B$28,基本単価表!$A$28:$J$44,9,TRUE)</f>
        <v>1510</v>
      </c>
      <c r="AN33" s="83">
        <f t="shared" si="0"/>
        <v>15100</v>
      </c>
    </row>
    <row r="34" spans="1:40">
      <c r="B34" s="125">
        <v>1</v>
      </c>
      <c r="C34" s="126"/>
      <c r="D34" s="126"/>
      <c r="E34" s="126"/>
      <c r="F34" s="127"/>
      <c r="H34" t="s">
        <v>112</v>
      </c>
      <c r="J34" s="128" t="str">
        <f>IF(B34=1,"設置","未設置")</f>
        <v>設置</v>
      </c>
      <c r="K34" s="111"/>
      <c r="L34" s="111"/>
      <c r="M34" s="111"/>
      <c r="N34" s="111"/>
      <c r="O34" s="129"/>
      <c r="AK34" t="s">
        <v>170</v>
      </c>
      <c r="AL34" s="83">
        <f>VLOOKUP($B$28,基本単価表!A6:J22,10,TRUE)</f>
        <v>154700</v>
      </c>
      <c r="AM34" s="83">
        <f>VLOOKUP($B$28,基本単価表!$A$28:$J$44,10,TRUE)</f>
        <v>1440</v>
      </c>
      <c r="AN34" s="83">
        <f t="shared" si="0"/>
        <v>14400</v>
      </c>
    </row>
    <row r="36" spans="1:40">
      <c r="B36" t="s">
        <v>143</v>
      </c>
    </row>
    <row r="38" spans="1:40">
      <c r="B38" t="s">
        <v>144</v>
      </c>
      <c r="I38" s="95">
        <f>VLOOKUP(B28,所長設置加算単価!A4:C20,3,TRUE)*B34</f>
        <v>7200</v>
      </c>
      <c r="J38" s="95"/>
      <c r="K38" s="95"/>
      <c r="L38" s="95"/>
      <c r="M38" s="95"/>
    </row>
    <row r="39" spans="1:40">
      <c r="B39" t="s">
        <v>145</v>
      </c>
      <c r="I39" s="111">
        <f>VLOOKUP(B28,所長設置加算単価!A4:D20,4,TRUE)*入力シート!B47*入力シート!B34</f>
        <v>700</v>
      </c>
      <c r="J39" s="111"/>
      <c r="K39" s="111"/>
      <c r="L39" s="111"/>
      <c r="M39" s="111"/>
    </row>
    <row r="41" spans="1:40">
      <c r="B41" t="s">
        <v>146</v>
      </c>
      <c r="I41" s="112">
        <f>I38+I39</f>
        <v>7900</v>
      </c>
      <c r="J41" s="113"/>
      <c r="K41" s="113"/>
      <c r="L41" s="113"/>
      <c r="M41" s="113"/>
    </row>
    <row r="44" spans="1:40">
      <c r="A44" s="73" t="s">
        <v>113</v>
      </c>
      <c r="B44" t="s">
        <v>114</v>
      </c>
    </row>
    <row r="45" spans="1:40">
      <c r="B45" t="s">
        <v>115</v>
      </c>
    </row>
    <row r="47" spans="1:40">
      <c r="B47" s="125">
        <v>10</v>
      </c>
      <c r="C47" s="126"/>
      <c r="D47" s="126"/>
      <c r="E47" s="126"/>
      <c r="F47" s="127"/>
      <c r="G47" t="s">
        <v>116</v>
      </c>
    </row>
    <row r="50" spans="1:22">
      <c r="A50" s="73" t="s">
        <v>117</v>
      </c>
      <c r="B50" t="s">
        <v>123</v>
      </c>
    </row>
    <row r="51" spans="1:22">
      <c r="N51" t="s">
        <v>120</v>
      </c>
    </row>
    <row r="52" spans="1:22">
      <c r="B52" s="94" t="s">
        <v>118</v>
      </c>
      <c r="C52" s="94"/>
      <c r="D52" s="94"/>
      <c r="E52" s="94"/>
      <c r="F52" s="94"/>
      <c r="G52" s="130" t="s">
        <v>174</v>
      </c>
      <c r="H52" s="130"/>
      <c r="I52" s="130"/>
      <c r="J52" s="130"/>
      <c r="K52" s="130"/>
      <c r="L52" s="130"/>
      <c r="M52" s="130"/>
      <c r="N52" s="110" t="s">
        <v>121</v>
      </c>
      <c r="O52" s="110"/>
      <c r="P52" s="110"/>
      <c r="Q52" s="110"/>
      <c r="R52" s="110"/>
      <c r="S52" s="110"/>
      <c r="T52" s="110"/>
    </row>
    <row r="53" spans="1:22">
      <c r="B53" s="94" t="s">
        <v>119</v>
      </c>
      <c r="C53" s="94"/>
      <c r="D53" s="94"/>
      <c r="E53" s="94"/>
      <c r="F53" s="94"/>
      <c r="G53" s="130" t="s">
        <v>175</v>
      </c>
      <c r="H53" s="130"/>
      <c r="I53" s="130"/>
      <c r="J53" s="130"/>
      <c r="K53" s="130"/>
      <c r="L53" s="130"/>
      <c r="M53" s="130"/>
      <c r="N53" s="110" t="s">
        <v>122</v>
      </c>
      <c r="O53" s="110"/>
      <c r="P53" s="110"/>
      <c r="Q53" s="110"/>
      <c r="R53" s="110"/>
      <c r="S53" s="110"/>
      <c r="T53" s="110"/>
    </row>
    <row r="55" spans="1:22">
      <c r="B55" t="s">
        <v>124</v>
      </c>
    </row>
    <row r="58" spans="1:22">
      <c r="A58" s="73" t="s">
        <v>195</v>
      </c>
      <c r="B58" t="s">
        <v>200</v>
      </c>
    </row>
    <row r="60" spans="1:22">
      <c r="K60" s="105" t="s">
        <v>129</v>
      </c>
      <c r="L60" s="105"/>
      <c r="M60" s="105"/>
      <c r="N60" s="105"/>
      <c r="O60" s="105"/>
      <c r="P60" s="105"/>
      <c r="Q60" s="98" t="s">
        <v>184</v>
      </c>
      <c r="R60" s="99"/>
      <c r="S60" s="99"/>
      <c r="T60" s="99"/>
      <c r="U60" s="99"/>
      <c r="V60" s="100"/>
    </row>
    <row r="61" spans="1:22">
      <c r="K61" s="105"/>
      <c r="L61" s="105"/>
      <c r="M61" s="105"/>
      <c r="N61" s="105"/>
      <c r="O61" s="105"/>
      <c r="P61" s="105"/>
      <c r="Q61" s="101"/>
      <c r="R61" s="102"/>
      <c r="S61" s="102"/>
      <c r="T61" s="102"/>
      <c r="U61" s="102"/>
      <c r="V61" s="103"/>
    </row>
    <row r="62" spans="1:22">
      <c r="B62" s="105" t="s">
        <v>125</v>
      </c>
      <c r="C62" s="105"/>
      <c r="D62" s="105"/>
      <c r="E62" s="105"/>
      <c r="F62" s="106" t="s">
        <v>118</v>
      </c>
      <c r="G62" s="106"/>
      <c r="H62" s="106"/>
      <c r="I62" s="106"/>
      <c r="J62" s="107"/>
      <c r="K62" s="96">
        <v>1</v>
      </c>
      <c r="L62" s="96"/>
      <c r="M62" s="96"/>
      <c r="N62" s="96"/>
      <c r="O62" s="96"/>
      <c r="P62" s="96"/>
      <c r="Q62" s="104">
        <v>0</v>
      </c>
      <c r="R62" s="104"/>
      <c r="S62" s="104"/>
      <c r="T62" s="104"/>
      <c r="U62" s="104"/>
      <c r="V62" s="104"/>
    </row>
    <row r="63" spans="1:22">
      <c r="B63" s="105"/>
      <c r="C63" s="105"/>
      <c r="D63" s="105"/>
      <c r="E63" s="105"/>
      <c r="F63" s="108" t="s">
        <v>119</v>
      </c>
      <c r="G63" s="108"/>
      <c r="H63" s="108"/>
      <c r="I63" s="108"/>
      <c r="J63" s="109"/>
      <c r="K63" s="97">
        <v>0</v>
      </c>
      <c r="L63" s="97"/>
      <c r="M63" s="97"/>
      <c r="N63" s="97"/>
      <c r="O63" s="97"/>
      <c r="P63" s="97"/>
      <c r="Q63" s="104"/>
      <c r="R63" s="104"/>
      <c r="S63" s="104"/>
      <c r="T63" s="104"/>
      <c r="U63" s="104"/>
      <c r="V63" s="104"/>
    </row>
    <row r="64" spans="1:22">
      <c r="B64" s="105" t="s">
        <v>126</v>
      </c>
      <c r="C64" s="105"/>
      <c r="D64" s="105"/>
      <c r="E64" s="105"/>
      <c r="F64" s="106" t="s">
        <v>118</v>
      </c>
      <c r="G64" s="106"/>
      <c r="H64" s="106"/>
      <c r="I64" s="106"/>
      <c r="J64" s="107"/>
      <c r="K64" s="96">
        <v>0</v>
      </c>
      <c r="L64" s="96"/>
      <c r="M64" s="96"/>
      <c r="N64" s="96"/>
      <c r="O64" s="96"/>
      <c r="P64" s="96"/>
      <c r="Q64" s="104"/>
      <c r="R64" s="104"/>
      <c r="S64" s="104"/>
      <c r="T64" s="104"/>
      <c r="U64" s="104"/>
      <c r="V64" s="104"/>
    </row>
    <row r="65" spans="1:32">
      <c r="B65" s="105"/>
      <c r="C65" s="105"/>
      <c r="D65" s="105"/>
      <c r="E65" s="105"/>
      <c r="F65" s="108" t="s">
        <v>119</v>
      </c>
      <c r="G65" s="108"/>
      <c r="H65" s="108"/>
      <c r="I65" s="108"/>
      <c r="J65" s="109"/>
      <c r="K65" s="97">
        <v>0</v>
      </c>
      <c r="L65" s="97"/>
      <c r="M65" s="97"/>
      <c r="N65" s="97"/>
      <c r="O65" s="97"/>
      <c r="P65" s="97"/>
      <c r="Q65" s="104"/>
      <c r="R65" s="104"/>
      <c r="S65" s="104"/>
      <c r="T65" s="104"/>
      <c r="U65" s="104"/>
      <c r="V65" s="104"/>
    </row>
    <row r="66" spans="1:32">
      <c r="B66" s="105" t="s">
        <v>127</v>
      </c>
      <c r="C66" s="105"/>
      <c r="D66" s="105"/>
      <c r="E66" s="105"/>
      <c r="F66" s="106" t="s">
        <v>118</v>
      </c>
      <c r="G66" s="106"/>
      <c r="H66" s="106"/>
      <c r="I66" s="106"/>
      <c r="J66" s="107"/>
      <c r="K66" s="96">
        <v>0</v>
      </c>
      <c r="L66" s="96"/>
      <c r="M66" s="96"/>
      <c r="N66" s="96"/>
      <c r="O66" s="96"/>
      <c r="P66" s="96"/>
      <c r="Q66" s="104"/>
      <c r="R66" s="104"/>
      <c r="S66" s="104"/>
      <c r="T66" s="104"/>
      <c r="U66" s="104"/>
      <c r="V66" s="104"/>
    </row>
    <row r="67" spans="1:32">
      <c r="B67" s="105"/>
      <c r="C67" s="105"/>
      <c r="D67" s="105"/>
      <c r="E67" s="105"/>
      <c r="F67" s="108" t="s">
        <v>119</v>
      </c>
      <c r="G67" s="108"/>
      <c r="H67" s="108"/>
      <c r="I67" s="108"/>
      <c r="J67" s="109"/>
      <c r="K67" s="97">
        <v>0</v>
      </c>
      <c r="L67" s="97"/>
      <c r="M67" s="97"/>
      <c r="N67" s="97"/>
      <c r="O67" s="97"/>
      <c r="P67" s="97"/>
      <c r="Q67" s="104"/>
      <c r="R67" s="104"/>
      <c r="S67" s="104"/>
      <c r="T67" s="104"/>
      <c r="U67" s="104"/>
      <c r="V67" s="104"/>
    </row>
    <row r="68" spans="1:32">
      <c r="B68" s="105" t="s">
        <v>128</v>
      </c>
      <c r="C68" s="105"/>
      <c r="D68" s="105"/>
      <c r="E68" s="105"/>
      <c r="F68" s="106" t="s">
        <v>118</v>
      </c>
      <c r="G68" s="106"/>
      <c r="H68" s="106"/>
      <c r="I68" s="106"/>
      <c r="J68" s="107"/>
      <c r="K68" s="96">
        <v>0</v>
      </c>
      <c r="L68" s="96"/>
      <c r="M68" s="96"/>
      <c r="N68" s="96"/>
      <c r="O68" s="96"/>
      <c r="P68" s="96"/>
      <c r="Q68" s="104"/>
      <c r="R68" s="104"/>
      <c r="S68" s="104"/>
      <c r="T68" s="104"/>
      <c r="U68" s="104"/>
      <c r="V68" s="104"/>
    </row>
    <row r="69" spans="1:32">
      <c r="B69" s="105"/>
      <c r="C69" s="105"/>
      <c r="D69" s="105"/>
      <c r="E69" s="105"/>
      <c r="F69" s="108" t="s">
        <v>119</v>
      </c>
      <c r="G69" s="108"/>
      <c r="H69" s="108"/>
      <c r="I69" s="108"/>
      <c r="J69" s="109"/>
      <c r="K69" s="97">
        <v>0</v>
      </c>
      <c r="L69" s="97"/>
      <c r="M69" s="97"/>
      <c r="N69" s="97"/>
      <c r="O69" s="97"/>
      <c r="P69" s="97"/>
      <c r="Q69" s="104"/>
      <c r="R69" s="104"/>
      <c r="S69" s="104"/>
      <c r="T69" s="104"/>
      <c r="U69" s="104"/>
      <c r="V69" s="104"/>
    </row>
    <row r="70" spans="1:32">
      <c r="F70" s="94" t="s">
        <v>130</v>
      </c>
      <c r="G70" s="94"/>
      <c r="H70" s="94"/>
      <c r="I70" s="94"/>
      <c r="J70" s="94"/>
      <c r="K70" s="94">
        <f>SUM(K62:P69)</f>
        <v>1</v>
      </c>
      <c r="L70" s="94"/>
      <c r="M70" s="94"/>
      <c r="N70" s="94"/>
      <c r="O70" s="94"/>
      <c r="P70" s="94"/>
      <c r="Q70" s="94">
        <f>Q62</f>
        <v>0</v>
      </c>
      <c r="R70" s="94"/>
      <c r="S70" s="94"/>
      <c r="T70" s="94"/>
      <c r="U70" s="94"/>
      <c r="V70" s="94"/>
    </row>
    <row r="71" spans="1:32">
      <c r="F71" s="94" t="s">
        <v>131</v>
      </c>
      <c r="G71" s="94"/>
      <c r="H71" s="94"/>
      <c r="I71" s="94"/>
      <c r="J71" s="94"/>
      <c r="K71" s="94">
        <f>K70+Q70</f>
        <v>1</v>
      </c>
      <c r="L71" s="94"/>
      <c r="M71" s="94"/>
      <c r="N71" s="94"/>
      <c r="O71" s="94"/>
      <c r="P71" s="94"/>
      <c r="Q71" s="94"/>
      <c r="R71" s="94"/>
      <c r="S71" s="94"/>
      <c r="T71" s="94"/>
      <c r="U71" s="94"/>
      <c r="V71" s="94"/>
    </row>
    <row r="73" spans="1:32">
      <c r="B73" s="89" t="s">
        <v>186</v>
      </c>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row>
    <row r="74" spans="1:32">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row>
    <row r="75" spans="1:32" ht="12" customHeight="1">
      <c r="B75" s="89" t="s">
        <v>187</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1:32">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row>
    <row r="77" spans="1:32">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row>
    <row r="78" spans="1:32">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row>
    <row r="80" spans="1:32">
      <c r="A80" s="73" t="s">
        <v>133</v>
      </c>
      <c r="B80" t="s">
        <v>137</v>
      </c>
    </row>
    <row r="82" spans="2:32">
      <c r="B82" s="89" t="s">
        <v>138</v>
      </c>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2:32">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5" spans="2:32">
      <c r="B85" s="91">
        <v>1</v>
      </c>
      <c r="C85" s="92"/>
      <c r="D85" s="92"/>
      <c r="E85" s="92"/>
      <c r="F85" s="93"/>
      <c r="H85" t="s">
        <v>139</v>
      </c>
      <c r="J85" s="94" t="str">
        <f>IF(B85=1,"適用","適用しない")</f>
        <v>適用</v>
      </c>
      <c r="K85" s="94"/>
      <c r="L85" s="94"/>
      <c r="M85" s="94"/>
      <c r="N85" s="94"/>
      <c r="O85" s="94"/>
    </row>
    <row r="87" spans="2:32">
      <c r="B87" t="s">
        <v>134</v>
      </c>
      <c r="I87" s="73" t="s">
        <v>135</v>
      </c>
    </row>
    <row r="89" spans="2:32">
      <c r="B89" t="s">
        <v>136</v>
      </c>
      <c r="G89" s="95">
        <f>ROUNDDOWN((250830+2500*B47)/K71,-1)*B85</f>
        <v>275830</v>
      </c>
      <c r="H89" s="95"/>
      <c r="I89" s="95"/>
      <c r="J89" s="95"/>
      <c r="K89" s="95"/>
      <c r="L89" s="95"/>
      <c r="M89" s="95"/>
    </row>
    <row r="91" spans="2:32">
      <c r="B91" s="89" t="s">
        <v>140</v>
      </c>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2:32">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row>
    <row r="94" spans="2:32">
      <c r="B94" s="91">
        <v>1</v>
      </c>
      <c r="C94" s="92"/>
      <c r="D94" s="92"/>
      <c r="E94" s="92"/>
      <c r="F94" s="93"/>
      <c r="H94" t="s">
        <v>139</v>
      </c>
      <c r="J94" s="94" t="str">
        <f>IF(B94=1,"適用","適用しない")</f>
        <v>適用</v>
      </c>
      <c r="K94" s="94"/>
      <c r="L94" s="94"/>
      <c r="M94" s="94"/>
      <c r="N94" s="94"/>
      <c r="O94" s="94"/>
    </row>
    <row r="96" spans="2:32">
      <c r="B96" t="s">
        <v>141</v>
      </c>
      <c r="I96" s="73" t="s">
        <v>142</v>
      </c>
    </row>
    <row r="98" spans="1:32">
      <c r="B98" t="s">
        <v>136</v>
      </c>
      <c r="G98" s="95">
        <f>ROUNDDOWN((46100+460*B47)/K71,-1)*B94</f>
        <v>50700</v>
      </c>
      <c r="H98" s="95"/>
      <c r="I98" s="95"/>
      <c r="J98" s="95"/>
      <c r="K98" s="95"/>
      <c r="L98" s="95"/>
      <c r="M98" s="95"/>
    </row>
    <row r="101" spans="1:32">
      <c r="A101" s="73" t="s">
        <v>176</v>
      </c>
      <c r="B101" t="s">
        <v>177</v>
      </c>
    </row>
    <row r="103" spans="1:32">
      <c r="B103" s="90" t="s">
        <v>203</v>
      </c>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7" spans="1:32">
      <c r="A107" s="73" t="s">
        <v>178</v>
      </c>
      <c r="B107" s="122" t="s">
        <v>202</v>
      </c>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row>
    <row r="108" spans="1:32">
      <c r="A108" s="73"/>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row>
    <row r="109" spans="1:32">
      <c r="B109" s="89" t="s">
        <v>188</v>
      </c>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row>
    <row r="110" spans="1:32">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row>
    <row r="112" spans="1:32">
      <c r="A112" t="s">
        <v>181</v>
      </c>
    </row>
    <row r="114" spans="2:2">
      <c r="B114" t="s">
        <v>180</v>
      </c>
    </row>
    <row r="115" spans="2:2">
      <c r="B115" t="s">
        <v>201</v>
      </c>
    </row>
    <row r="116" spans="2:2">
      <c r="B116" t="s">
        <v>179</v>
      </c>
    </row>
  </sheetData>
  <mergeCells count="77">
    <mergeCell ref="B17:E17"/>
    <mergeCell ref="F17:S17"/>
    <mergeCell ref="T17:AF17"/>
    <mergeCell ref="B107:AF108"/>
    <mergeCell ref="B28:F28"/>
    <mergeCell ref="B19:AF19"/>
    <mergeCell ref="B20:AF20"/>
    <mergeCell ref="B21:AF21"/>
    <mergeCell ref="B22:AF22"/>
    <mergeCell ref="B34:F34"/>
    <mergeCell ref="J34:O34"/>
    <mergeCell ref="B47:F47"/>
    <mergeCell ref="B52:F52"/>
    <mergeCell ref="B53:F53"/>
    <mergeCell ref="G52:M52"/>
    <mergeCell ref="G53:M53"/>
    <mergeCell ref="A3:AG4"/>
    <mergeCell ref="B13:E13"/>
    <mergeCell ref="B14:E14"/>
    <mergeCell ref="B15:E15"/>
    <mergeCell ref="B16:E16"/>
    <mergeCell ref="T15:AF15"/>
    <mergeCell ref="T16:AF16"/>
    <mergeCell ref="T12:AF12"/>
    <mergeCell ref="F13:S13"/>
    <mergeCell ref="F14:S14"/>
    <mergeCell ref="F15:S15"/>
    <mergeCell ref="F16:S16"/>
    <mergeCell ref="T13:AF13"/>
    <mergeCell ref="T14:AF14"/>
    <mergeCell ref="N52:T52"/>
    <mergeCell ref="N53:T53"/>
    <mergeCell ref="I38:M38"/>
    <mergeCell ref="I39:M39"/>
    <mergeCell ref="I41:M41"/>
    <mergeCell ref="F63:J63"/>
    <mergeCell ref="B62:E63"/>
    <mergeCell ref="B64:E65"/>
    <mergeCell ref="F64:J64"/>
    <mergeCell ref="F65:J65"/>
    <mergeCell ref="B75:AF77"/>
    <mergeCell ref="K69:P69"/>
    <mergeCell ref="Q60:V61"/>
    <mergeCell ref="Q62:V69"/>
    <mergeCell ref="K60:P61"/>
    <mergeCell ref="K62:P62"/>
    <mergeCell ref="K63:P63"/>
    <mergeCell ref="K64:P64"/>
    <mergeCell ref="K65:P65"/>
    <mergeCell ref="B66:E67"/>
    <mergeCell ref="F66:J66"/>
    <mergeCell ref="F67:J67"/>
    <mergeCell ref="B68:E69"/>
    <mergeCell ref="F68:J68"/>
    <mergeCell ref="F69:J69"/>
    <mergeCell ref="F62:J62"/>
    <mergeCell ref="K71:V71"/>
    <mergeCell ref="K66:P66"/>
    <mergeCell ref="K67:P67"/>
    <mergeCell ref="K68:P68"/>
    <mergeCell ref="B73:AF74"/>
    <mergeCell ref="B109:AF110"/>
    <mergeCell ref="C6:AF7"/>
    <mergeCell ref="B103:AF104"/>
    <mergeCell ref="B91:AF92"/>
    <mergeCell ref="B94:F94"/>
    <mergeCell ref="J94:O94"/>
    <mergeCell ref="G98:M98"/>
    <mergeCell ref="B31:AF32"/>
    <mergeCell ref="G89:M89"/>
    <mergeCell ref="B85:F85"/>
    <mergeCell ref="J85:O85"/>
    <mergeCell ref="B82:AF83"/>
    <mergeCell ref="F70:J70"/>
    <mergeCell ref="K70:P70"/>
    <mergeCell ref="Q70:V70"/>
    <mergeCell ref="F71:J71"/>
  </mergeCells>
  <phoneticPr fontId="2"/>
  <pageMargins left="0.7" right="0.28999999999999998" top="0.75" bottom="0.75" header="0.3" footer="0.3"/>
  <pageSetup paperSize="9" orientation="portrait" r:id="rId1"/>
  <rowBreaks count="1" manualBreakCount="1">
    <brk id="57"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A61"/>
  <sheetViews>
    <sheetView view="pageBreakPreview" zoomScaleNormal="100" zoomScaleSheetLayoutView="100" workbookViewId="0">
      <selection activeCell="Z13" sqref="Z13:AK13"/>
    </sheetView>
  </sheetViews>
  <sheetFormatPr defaultColWidth="8.765625" defaultRowHeight="13.2"/>
  <cols>
    <col min="1" max="1" width="0.921875" style="10" customWidth="1"/>
    <col min="2" max="38" width="1.921875" style="10" customWidth="1"/>
    <col min="39" max="39" width="0.921875" style="10" customWidth="1"/>
    <col min="40" max="53" width="1.921875" style="10" customWidth="1"/>
    <col min="54" max="16384" width="8.765625" style="10"/>
  </cols>
  <sheetData>
    <row r="1" spans="2:38" ht="6.75" customHeight="1"/>
    <row r="2" spans="2:38" ht="13.5" customHeight="1">
      <c r="B2" s="11"/>
      <c r="C2" s="12"/>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4"/>
    </row>
    <row r="3" spans="2:38" ht="13.5" customHeight="1">
      <c r="B3" s="15"/>
      <c r="C3" s="132" t="s">
        <v>20</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6"/>
    </row>
    <row r="4" spans="2:38" ht="13.5" customHeight="1">
      <c r="B4" s="15"/>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6"/>
    </row>
    <row r="5" spans="2:38">
      <c r="B5" s="15"/>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6"/>
    </row>
    <row r="6" spans="2:38">
      <c r="B6" s="15"/>
      <c r="C6" s="133" t="s">
        <v>204</v>
      </c>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6"/>
    </row>
    <row r="7" spans="2:38">
      <c r="B7" s="15"/>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6"/>
    </row>
    <row r="8" spans="2:38">
      <c r="B8" s="15"/>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6"/>
    </row>
    <row r="9" spans="2:38">
      <c r="B9" s="15"/>
      <c r="C9" s="17"/>
      <c r="D9" s="17"/>
      <c r="E9" s="18" t="s">
        <v>190</v>
      </c>
      <c r="F9" s="17"/>
      <c r="G9" s="137"/>
      <c r="H9" s="137"/>
      <c r="I9" s="17" t="s">
        <v>191</v>
      </c>
      <c r="J9" s="137"/>
      <c r="K9" s="137"/>
      <c r="L9" s="17" t="s">
        <v>192</v>
      </c>
      <c r="M9" s="137"/>
      <c r="N9" s="137"/>
      <c r="O9" s="17" t="s">
        <v>193</v>
      </c>
      <c r="P9" s="17"/>
      <c r="Q9" s="17"/>
      <c r="R9" s="17"/>
      <c r="S9" s="17"/>
      <c r="T9" s="17"/>
      <c r="U9" s="17"/>
      <c r="V9" s="17"/>
      <c r="W9" s="17"/>
      <c r="X9" s="17"/>
      <c r="Y9" s="17"/>
      <c r="Z9" s="17"/>
      <c r="AA9" s="17"/>
      <c r="AB9" s="17"/>
      <c r="AC9" s="17"/>
      <c r="AD9" s="17"/>
      <c r="AE9" s="17"/>
      <c r="AF9" s="17"/>
      <c r="AG9" s="17"/>
      <c r="AH9" s="17"/>
      <c r="AI9" s="17"/>
      <c r="AJ9" s="17"/>
      <c r="AK9" s="17"/>
      <c r="AL9" s="16"/>
    </row>
    <row r="10" spans="2:38">
      <c r="B10" s="15"/>
      <c r="C10" s="17"/>
      <c r="D10" s="17"/>
      <c r="E10" s="17"/>
      <c r="F10" s="17"/>
      <c r="G10" s="17"/>
      <c r="H10" s="17"/>
      <c r="I10" s="17"/>
      <c r="J10" s="17"/>
      <c r="K10" s="17"/>
      <c r="L10" s="17"/>
      <c r="M10" s="17"/>
      <c r="N10" s="17"/>
      <c r="O10" s="17"/>
      <c r="P10" s="17"/>
      <c r="Q10" s="17"/>
      <c r="R10" s="17"/>
      <c r="S10" s="17"/>
      <c r="T10" s="134" t="s">
        <v>22</v>
      </c>
      <c r="U10" s="134"/>
      <c r="V10" s="134"/>
      <c r="W10" s="134"/>
      <c r="X10" s="134"/>
      <c r="Y10" s="17"/>
      <c r="Z10" s="135">
        <f>入力シート!F13</f>
        <v>0</v>
      </c>
      <c r="AA10" s="135"/>
      <c r="AB10" s="135"/>
      <c r="AC10" s="135"/>
      <c r="AD10" s="135"/>
      <c r="AE10" s="135"/>
      <c r="AF10" s="135"/>
      <c r="AG10" s="135"/>
      <c r="AH10" s="135"/>
      <c r="AI10" s="135"/>
      <c r="AJ10" s="135"/>
      <c r="AK10" s="135"/>
      <c r="AL10" s="16"/>
    </row>
    <row r="11" spans="2:38">
      <c r="B11" s="15"/>
      <c r="C11" s="17"/>
      <c r="D11" s="17"/>
      <c r="E11" s="17"/>
      <c r="F11" s="17"/>
      <c r="G11" s="17"/>
      <c r="H11" s="17"/>
      <c r="I11" s="17"/>
      <c r="J11" s="17"/>
      <c r="K11" s="17"/>
      <c r="L11" s="17"/>
      <c r="M11" s="17"/>
      <c r="N11" s="17"/>
      <c r="O11" s="17"/>
      <c r="P11" s="17"/>
      <c r="Q11" s="17"/>
      <c r="R11" s="17"/>
      <c r="S11" s="17"/>
      <c r="T11" s="17"/>
      <c r="U11" s="17"/>
      <c r="V11" s="17"/>
      <c r="W11" s="17"/>
      <c r="X11" s="17"/>
      <c r="Y11" s="17"/>
      <c r="Z11" s="19"/>
      <c r="AA11" s="19"/>
      <c r="AB11" s="19"/>
      <c r="AC11" s="19"/>
      <c r="AD11" s="19"/>
      <c r="AE11" s="19"/>
      <c r="AF11" s="19"/>
      <c r="AG11" s="19"/>
      <c r="AH11" s="19"/>
      <c r="AI11" s="19"/>
      <c r="AJ11" s="19"/>
      <c r="AK11" s="19"/>
      <c r="AL11" s="16"/>
    </row>
    <row r="12" spans="2:38">
      <c r="B12" s="15"/>
      <c r="C12" s="17"/>
      <c r="D12" s="17"/>
      <c r="E12" s="17"/>
      <c r="F12" s="17"/>
      <c r="G12" s="17"/>
      <c r="H12" s="17"/>
      <c r="I12" s="17"/>
      <c r="J12" s="17"/>
      <c r="K12" s="17"/>
      <c r="L12" s="17"/>
      <c r="M12" s="17"/>
      <c r="N12" s="17"/>
      <c r="O12" s="17"/>
      <c r="P12" s="17"/>
      <c r="Q12" s="17"/>
      <c r="R12" s="17"/>
      <c r="S12" s="17"/>
      <c r="T12" s="136" t="s">
        <v>23</v>
      </c>
      <c r="U12" s="136"/>
      <c r="V12" s="136"/>
      <c r="W12" s="136"/>
      <c r="X12" s="136"/>
      <c r="Y12" s="17"/>
      <c r="Z12" s="135">
        <f>入力シート!F14</f>
        <v>0</v>
      </c>
      <c r="AA12" s="135"/>
      <c r="AB12" s="135"/>
      <c r="AC12" s="135"/>
      <c r="AD12" s="135"/>
      <c r="AE12" s="135"/>
      <c r="AF12" s="135"/>
      <c r="AG12" s="135"/>
      <c r="AH12" s="135"/>
      <c r="AI12" s="135"/>
      <c r="AJ12" s="135"/>
      <c r="AK12" s="135"/>
      <c r="AL12" s="16"/>
    </row>
    <row r="13" spans="2:38">
      <c r="B13" s="15"/>
      <c r="C13" s="17"/>
      <c r="D13" s="17"/>
      <c r="E13" s="17"/>
      <c r="F13" s="17"/>
      <c r="G13" s="17"/>
      <c r="H13" s="17"/>
      <c r="I13" s="17"/>
      <c r="J13" s="17"/>
      <c r="K13" s="17"/>
      <c r="L13" s="17"/>
      <c r="M13" s="17"/>
      <c r="N13" s="17"/>
      <c r="O13" s="17"/>
      <c r="P13" s="17"/>
      <c r="Q13" s="17"/>
      <c r="R13" s="17"/>
      <c r="S13" s="17"/>
      <c r="T13" s="138" t="s">
        <v>205</v>
      </c>
      <c r="U13" s="139"/>
      <c r="V13" s="139"/>
      <c r="W13" s="139"/>
      <c r="X13" s="139"/>
      <c r="Y13" s="17"/>
      <c r="Z13" s="140" t="str">
        <f>IF(入力シート!F17="","",入力シート!F17)</f>
        <v/>
      </c>
      <c r="AA13" s="140"/>
      <c r="AB13" s="140"/>
      <c r="AC13" s="140"/>
      <c r="AD13" s="140"/>
      <c r="AE13" s="140"/>
      <c r="AF13" s="140"/>
      <c r="AG13" s="140"/>
      <c r="AH13" s="140"/>
      <c r="AI13" s="140"/>
      <c r="AJ13" s="140"/>
      <c r="AK13" s="140"/>
      <c r="AL13" s="16"/>
    </row>
    <row r="14" spans="2:38">
      <c r="B14" s="15"/>
      <c r="C14" s="17"/>
      <c r="D14" s="17"/>
      <c r="E14" s="17"/>
      <c r="F14" s="17"/>
      <c r="G14" s="17"/>
      <c r="H14" s="17"/>
      <c r="I14" s="17"/>
      <c r="J14" s="17"/>
      <c r="K14" s="17"/>
      <c r="L14" s="17"/>
      <c r="M14" s="17"/>
      <c r="N14" s="17"/>
      <c r="O14" s="17"/>
      <c r="P14" s="17"/>
      <c r="Q14" s="17"/>
      <c r="R14" s="17"/>
      <c r="S14" s="17"/>
      <c r="T14" s="17"/>
      <c r="U14" s="17"/>
      <c r="V14" s="17"/>
      <c r="W14" s="17"/>
      <c r="X14" s="17"/>
      <c r="Y14" s="17"/>
      <c r="Z14" s="135">
        <f>入力シート!F15</f>
        <v>0</v>
      </c>
      <c r="AA14" s="135"/>
      <c r="AB14" s="135"/>
      <c r="AC14" s="135"/>
      <c r="AD14" s="135"/>
      <c r="AE14" s="135"/>
      <c r="AF14" s="135"/>
      <c r="AG14" s="135"/>
      <c r="AH14" s="135"/>
      <c r="AI14" s="135"/>
      <c r="AJ14" s="135"/>
      <c r="AK14" s="135"/>
      <c r="AL14" s="16"/>
    </row>
    <row r="15" spans="2:38">
      <c r="B15" s="15"/>
      <c r="C15" s="17"/>
      <c r="D15" s="17"/>
      <c r="E15" s="17"/>
      <c r="F15" s="17"/>
      <c r="G15" s="17"/>
      <c r="H15" s="17"/>
      <c r="I15" s="17"/>
      <c r="J15" s="17"/>
      <c r="K15" s="17"/>
      <c r="L15" s="17"/>
      <c r="M15" s="17"/>
      <c r="N15" s="17"/>
      <c r="O15" s="17"/>
      <c r="P15" s="17"/>
      <c r="Q15" s="17"/>
      <c r="R15" s="17"/>
      <c r="S15" s="17"/>
      <c r="T15" s="136" t="s">
        <v>24</v>
      </c>
      <c r="U15" s="136"/>
      <c r="V15" s="136"/>
      <c r="W15" s="136"/>
      <c r="X15" s="136"/>
      <c r="Y15" s="17"/>
      <c r="Z15" s="135">
        <f>入力シート!F16</f>
        <v>0</v>
      </c>
      <c r="AA15" s="135"/>
      <c r="AB15" s="135"/>
      <c r="AC15" s="135"/>
      <c r="AD15" s="135"/>
      <c r="AE15" s="135"/>
      <c r="AF15" s="135"/>
      <c r="AG15" s="135"/>
      <c r="AH15" s="135"/>
      <c r="AI15" s="135"/>
      <c r="AJ15" s="135"/>
      <c r="AK15" s="135"/>
      <c r="AL15" s="16"/>
    </row>
    <row r="16" spans="2:38">
      <c r="B16" s="15"/>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9"/>
      <c r="AG16" s="19"/>
      <c r="AH16" s="19"/>
      <c r="AI16" s="19"/>
      <c r="AJ16" s="19"/>
      <c r="AK16" s="19"/>
      <c r="AL16" s="16"/>
    </row>
    <row r="17" spans="2:38">
      <c r="B17" s="15"/>
      <c r="C17" s="17"/>
      <c r="D17" s="131" t="s">
        <v>25</v>
      </c>
      <c r="E17" s="131"/>
      <c r="F17" s="131"/>
      <c r="G17" s="131"/>
      <c r="H17" s="131"/>
      <c r="I17" s="131"/>
      <c r="J17" s="131"/>
      <c r="K17" s="131"/>
      <c r="L17" s="131"/>
      <c r="M17" s="131"/>
      <c r="N17" s="131"/>
      <c r="O17" s="131"/>
      <c r="P17" s="131"/>
      <c r="Q17" s="131"/>
      <c r="R17" s="131"/>
      <c r="S17" s="131"/>
      <c r="T17" s="131"/>
      <c r="U17" s="17"/>
      <c r="V17" s="17"/>
      <c r="W17" s="17"/>
      <c r="X17" s="17"/>
      <c r="Y17" s="17"/>
      <c r="Z17" s="17"/>
      <c r="AA17" s="17"/>
      <c r="AB17" s="17"/>
      <c r="AC17" s="17"/>
      <c r="AD17" s="17"/>
      <c r="AE17" s="17"/>
      <c r="AF17" s="17"/>
      <c r="AG17" s="17"/>
      <c r="AH17" s="17"/>
      <c r="AI17" s="17"/>
      <c r="AJ17" s="17"/>
      <c r="AK17" s="17"/>
      <c r="AL17" s="16"/>
    </row>
    <row r="18" spans="2:38">
      <c r="B18" s="15"/>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6"/>
    </row>
    <row r="19" spans="2:38">
      <c r="B19" s="15"/>
      <c r="C19" s="17"/>
      <c r="D19" s="17"/>
      <c r="E19" s="17"/>
      <c r="F19" s="17"/>
      <c r="G19" s="17"/>
      <c r="H19" s="17"/>
      <c r="I19" s="17"/>
      <c r="J19" s="141" t="s">
        <v>26</v>
      </c>
      <c r="K19" s="141"/>
      <c r="L19" s="141"/>
      <c r="M19" s="141"/>
      <c r="N19" s="141"/>
      <c r="O19" s="142">
        <f>AE50</f>
        <v>384400</v>
      </c>
      <c r="P19" s="142"/>
      <c r="Q19" s="142"/>
      <c r="R19" s="142"/>
      <c r="S19" s="142"/>
      <c r="T19" s="142"/>
      <c r="U19" s="142"/>
      <c r="V19" s="142"/>
      <c r="W19" s="142"/>
      <c r="X19" s="142"/>
      <c r="Y19" s="142"/>
      <c r="Z19" s="142"/>
      <c r="AA19" s="20" t="s">
        <v>27</v>
      </c>
      <c r="AB19" s="17"/>
      <c r="AC19" s="17"/>
      <c r="AD19" s="17"/>
      <c r="AE19" s="17"/>
      <c r="AF19" s="17"/>
      <c r="AG19" s="17"/>
      <c r="AH19" s="17"/>
      <c r="AI19" s="17"/>
      <c r="AJ19" s="17"/>
      <c r="AK19" s="17"/>
      <c r="AL19" s="16"/>
    </row>
    <row r="20" spans="2:38">
      <c r="B20" s="15"/>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6"/>
    </row>
    <row r="21" spans="2:38">
      <c r="B21" s="15"/>
      <c r="C21" s="143" t="s">
        <v>185</v>
      </c>
      <c r="D21" s="143"/>
      <c r="E21" s="143"/>
      <c r="F21" s="143"/>
      <c r="G21" s="144" t="s">
        <v>28</v>
      </c>
      <c r="H21" s="144"/>
      <c r="I21" s="144"/>
      <c r="J21" s="144"/>
      <c r="K21" s="144"/>
      <c r="L21" s="144"/>
      <c r="M21" s="144" t="s">
        <v>29</v>
      </c>
      <c r="N21" s="144"/>
      <c r="O21" s="144"/>
      <c r="P21" s="144"/>
      <c r="Q21" s="144"/>
      <c r="R21" s="144"/>
      <c r="S21" s="144"/>
      <c r="T21" s="144" t="s">
        <v>30</v>
      </c>
      <c r="U21" s="144"/>
      <c r="V21" s="144"/>
      <c r="W21" s="144"/>
      <c r="X21" s="144"/>
      <c r="Y21" s="144"/>
      <c r="Z21" s="143" t="s">
        <v>31</v>
      </c>
      <c r="AA21" s="143"/>
      <c r="AB21" s="143"/>
      <c r="AC21" s="143"/>
      <c r="AD21" s="143"/>
      <c r="AE21" s="143"/>
      <c r="AF21" s="152" t="s">
        <v>32</v>
      </c>
      <c r="AG21" s="153"/>
      <c r="AH21" s="153"/>
      <c r="AI21" s="153"/>
      <c r="AJ21" s="153"/>
      <c r="AK21" s="154"/>
      <c r="AL21" s="16"/>
    </row>
    <row r="22" spans="2:38">
      <c r="B22" s="15"/>
      <c r="C22" s="143"/>
      <c r="D22" s="143"/>
      <c r="E22" s="143"/>
      <c r="F22" s="143"/>
      <c r="G22" s="144"/>
      <c r="H22" s="144"/>
      <c r="I22" s="144"/>
      <c r="J22" s="144"/>
      <c r="K22" s="144"/>
      <c r="L22" s="144"/>
      <c r="M22" s="144"/>
      <c r="N22" s="144"/>
      <c r="O22" s="144"/>
      <c r="P22" s="144"/>
      <c r="Q22" s="144"/>
      <c r="R22" s="144"/>
      <c r="S22" s="144"/>
      <c r="T22" s="144"/>
      <c r="U22" s="144"/>
      <c r="V22" s="144"/>
      <c r="W22" s="144"/>
      <c r="X22" s="144"/>
      <c r="Y22" s="144"/>
      <c r="Z22" s="143"/>
      <c r="AA22" s="143"/>
      <c r="AB22" s="143"/>
      <c r="AC22" s="143"/>
      <c r="AD22" s="143"/>
      <c r="AE22" s="143"/>
      <c r="AF22" s="155"/>
      <c r="AG22" s="156"/>
      <c r="AH22" s="156"/>
      <c r="AI22" s="156"/>
      <c r="AJ22" s="156"/>
      <c r="AK22" s="157"/>
      <c r="AL22" s="16"/>
    </row>
    <row r="23" spans="2:38">
      <c r="B23" s="15"/>
      <c r="C23" s="143"/>
      <c r="D23" s="143"/>
      <c r="E23" s="143"/>
      <c r="F23" s="143"/>
      <c r="G23" s="144" t="s">
        <v>33</v>
      </c>
      <c r="H23" s="144"/>
      <c r="I23" s="144"/>
      <c r="J23" s="144"/>
      <c r="K23" s="144"/>
      <c r="L23" s="144"/>
      <c r="M23" s="144" t="s">
        <v>34</v>
      </c>
      <c r="N23" s="144"/>
      <c r="O23" s="144"/>
      <c r="P23" s="144"/>
      <c r="Q23" s="144"/>
      <c r="R23" s="144"/>
      <c r="S23" s="144"/>
      <c r="T23" s="158">
        <f>入力シート!B28</f>
        <v>60</v>
      </c>
      <c r="U23" s="159"/>
      <c r="V23" s="159"/>
      <c r="W23" s="159"/>
      <c r="X23" s="159"/>
      <c r="Y23" s="160"/>
      <c r="Z23" s="144" t="str">
        <f>入力シート!J34</f>
        <v>設置</v>
      </c>
      <c r="AA23" s="144"/>
      <c r="AB23" s="144"/>
      <c r="AC23" s="144"/>
      <c r="AD23" s="144"/>
      <c r="AE23" s="144"/>
      <c r="AF23" s="164">
        <f>入力シート!B47</f>
        <v>10</v>
      </c>
      <c r="AG23" s="165"/>
      <c r="AH23" s="165"/>
      <c r="AI23" s="165"/>
      <c r="AJ23" s="165"/>
      <c r="AK23" s="166"/>
      <c r="AL23" s="16"/>
    </row>
    <row r="24" spans="2:38">
      <c r="B24" s="15"/>
      <c r="C24" s="143"/>
      <c r="D24" s="143"/>
      <c r="E24" s="143"/>
      <c r="F24" s="143"/>
      <c r="G24" s="144"/>
      <c r="H24" s="144"/>
      <c r="I24" s="144"/>
      <c r="J24" s="144"/>
      <c r="K24" s="144"/>
      <c r="L24" s="144"/>
      <c r="M24" s="144"/>
      <c r="N24" s="144"/>
      <c r="O24" s="144"/>
      <c r="P24" s="144"/>
      <c r="Q24" s="144"/>
      <c r="R24" s="144"/>
      <c r="S24" s="144"/>
      <c r="T24" s="161"/>
      <c r="U24" s="162"/>
      <c r="V24" s="162"/>
      <c r="W24" s="162"/>
      <c r="X24" s="162"/>
      <c r="Y24" s="163"/>
      <c r="Z24" s="144"/>
      <c r="AA24" s="144"/>
      <c r="AB24" s="144"/>
      <c r="AC24" s="144"/>
      <c r="AD24" s="144"/>
      <c r="AE24" s="144"/>
      <c r="AF24" s="167"/>
      <c r="AG24" s="168"/>
      <c r="AH24" s="168"/>
      <c r="AI24" s="168"/>
      <c r="AJ24" s="168"/>
      <c r="AK24" s="169"/>
      <c r="AL24" s="16"/>
    </row>
    <row r="25" spans="2:38" ht="13.5" customHeight="1">
      <c r="B25" s="15"/>
      <c r="C25" s="143" t="s">
        <v>87</v>
      </c>
      <c r="D25" s="143"/>
      <c r="E25" s="143"/>
      <c r="F25" s="143"/>
      <c r="G25" s="143"/>
      <c r="H25" s="215" t="str">
        <f>入力シート!G52</f>
        <v>7:00～18:00</v>
      </c>
      <c r="I25" s="215"/>
      <c r="J25" s="215"/>
      <c r="K25" s="215"/>
      <c r="L25" s="215"/>
      <c r="M25" s="215"/>
      <c r="N25" s="144" t="s">
        <v>88</v>
      </c>
      <c r="O25" s="144"/>
      <c r="P25" s="144"/>
      <c r="Q25" s="144"/>
      <c r="R25" s="144"/>
      <c r="S25" s="215" t="str">
        <f>入力シート!G53</f>
        <v>9:00～17:00</v>
      </c>
      <c r="T25" s="215"/>
      <c r="U25" s="215"/>
      <c r="V25" s="215"/>
      <c r="W25" s="215"/>
      <c r="X25" s="215"/>
      <c r="Y25" s="173" t="s">
        <v>183</v>
      </c>
      <c r="Z25" s="174"/>
      <c r="AA25" s="174"/>
      <c r="AB25" s="174"/>
      <c r="AC25" s="174"/>
      <c r="AD25" s="174"/>
      <c r="AE25" s="174"/>
      <c r="AF25" s="158">
        <f>入力シート!K71</f>
        <v>1</v>
      </c>
      <c r="AG25" s="159"/>
      <c r="AH25" s="159"/>
      <c r="AI25" s="159"/>
      <c r="AJ25" s="159"/>
      <c r="AK25" s="160"/>
      <c r="AL25" s="16"/>
    </row>
    <row r="26" spans="2:38">
      <c r="B26" s="15"/>
      <c r="C26" s="143"/>
      <c r="D26" s="143"/>
      <c r="E26" s="143"/>
      <c r="F26" s="143"/>
      <c r="G26" s="143"/>
      <c r="H26" s="215"/>
      <c r="I26" s="215"/>
      <c r="J26" s="215"/>
      <c r="K26" s="215"/>
      <c r="L26" s="215"/>
      <c r="M26" s="215"/>
      <c r="N26" s="144"/>
      <c r="O26" s="144"/>
      <c r="P26" s="144"/>
      <c r="Q26" s="144"/>
      <c r="R26" s="144"/>
      <c r="S26" s="215"/>
      <c r="T26" s="215"/>
      <c r="U26" s="215"/>
      <c r="V26" s="215"/>
      <c r="W26" s="215"/>
      <c r="X26" s="215"/>
      <c r="Y26" s="177"/>
      <c r="Z26" s="178"/>
      <c r="AA26" s="178"/>
      <c r="AB26" s="178"/>
      <c r="AC26" s="178"/>
      <c r="AD26" s="178"/>
      <c r="AE26" s="178"/>
      <c r="AF26" s="161"/>
      <c r="AG26" s="162"/>
      <c r="AH26" s="162"/>
      <c r="AI26" s="162"/>
      <c r="AJ26" s="162"/>
      <c r="AK26" s="163"/>
      <c r="AL26" s="16"/>
    </row>
    <row r="27" spans="2:38" ht="13.5" customHeight="1">
      <c r="B27" s="15"/>
      <c r="C27" s="170" t="s">
        <v>35</v>
      </c>
      <c r="D27" s="171" t="s">
        <v>36</v>
      </c>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2"/>
      <c r="AE27" s="173" t="s">
        <v>37</v>
      </c>
      <c r="AF27" s="174"/>
      <c r="AG27" s="174"/>
      <c r="AH27" s="144" t="s">
        <v>38</v>
      </c>
      <c r="AI27" s="144"/>
      <c r="AJ27" s="144"/>
      <c r="AK27" s="144"/>
      <c r="AL27" s="16"/>
    </row>
    <row r="28" spans="2:38" ht="15.75" customHeight="1">
      <c r="B28" s="15"/>
      <c r="C28" s="170"/>
      <c r="D28" s="145" t="s">
        <v>39</v>
      </c>
      <c r="E28" s="145"/>
      <c r="F28" s="146"/>
      <c r="G28" s="151" t="s">
        <v>40</v>
      </c>
      <c r="H28" s="151"/>
      <c r="I28" s="151"/>
      <c r="J28" s="151"/>
      <c r="K28" s="151" t="s">
        <v>41</v>
      </c>
      <c r="L28" s="151"/>
      <c r="M28" s="151"/>
      <c r="N28" s="151"/>
      <c r="O28" s="143" t="s">
        <v>42</v>
      </c>
      <c r="P28" s="143"/>
      <c r="Q28" s="143"/>
      <c r="R28" s="143" t="s">
        <v>43</v>
      </c>
      <c r="S28" s="143"/>
      <c r="T28" s="143"/>
      <c r="U28" s="143" t="s">
        <v>44</v>
      </c>
      <c r="V28" s="143"/>
      <c r="W28" s="143"/>
      <c r="X28" s="143" t="s">
        <v>45</v>
      </c>
      <c r="Y28" s="143"/>
      <c r="Z28" s="143"/>
      <c r="AA28" s="144" t="s">
        <v>46</v>
      </c>
      <c r="AB28" s="144"/>
      <c r="AC28" s="144"/>
      <c r="AD28" s="144"/>
      <c r="AE28" s="175"/>
      <c r="AF28" s="176"/>
      <c r="AG28" s="176"/>
      <c r="AH28" s="144"/>
      <c r="AI28" s="144"/>
      <c r="AJ28" s="144"/>
      <c r="AK28" s="144"/>
      <c r="AL28" s="16"/>
    </row>
    <row r="29" spans="2:38" ht="15.75" customHeight="1">
      <c r="B29" s="15"/>
      <c r="C29" s="170"/>
      <c r="D29" s="147"/>
      <c r="E29" s="147"/>
      <c r="F29" s="148"/>
      <c r="G29" s="151"/>
      <c r="H29" s="151"/>
      <c r="I29" s="151"/>
      <c r="J29" s="151"/>
      <c r="K29" s="151"/>
      <c r="L29" s="151"/>
      <c r="M29" s="151"/>
      <c r="N29" s="151"/>
      <c r="O29" s="143"/>
      <c r="P29" s="143"/>
      <c r="Q29" s="143"/>
      <c r="R29" s="143"/>
      <c r="S29" s="143"/>
      <c r="T29" s="143"/>
      <c r="U29" s="143"/>
      <c r="V29" s="143"/>
      <c r="W29" s="143"/>
      <c r="X29" s="143"/>
      <c r="Y29" s="143"/>
      <c r="Z29" s="143"/>
      <c r="AA29" s="144"/>
      <c r="AB29" s="144"/>
      <c r="AC29" s="144"/>
      <c r="AD29" s="144"/>
      <c r="AE29" s="175"/>
      <c r="AF29" s="176"/>
      <c r="AG29" s="176"/>
      <c r="AH29" s="144"/>
      <c r="AI29" s="144"/>
      <c r="AJ29" s="144"/>
      <c r="AK29" s="144"/>
      <c r="AL29" s="16"/>
    </row>
    <row r="30" spans="2:38" ht="15.75" customHeight="1">
      <c r="B30" s="15"/>
      <c r="C30" s="170"/>
      <c r="D30" s="147"/>
      <c r="E30" s="147"/>
      <c r="F30" s="148"/>
      <c r="G30" s="151"/>
      <c r="H30" s="151"/>
      <c r="I30" s="151"/>
      <c r="J30" s="151"/>
      <c r="K30" s="151"/>
      <c r="L30" s="151"/>
      <c r="M30" s="151"/>
      <c r="N30" s="151"/>
      <c r="O30" s="143"/>
      <c r="P30" s="143"/>
      <c r="Q30" s="143"/>
      <c r="R30" s="143"/>
      <c r="S30" s="143"/>
      <c r="T30" s="143"/>
      <c r="U30" s="143"/>
      <c r="V30" s="143"/>
      <c r="W30" s="143"/>
      <c r="X30" s="143"/>
      <c r="Y30" s="143"/>
      <c r="Z30" s="143"/>
      <c r="AA30" s="144"/>
      <c r="AB30" s="144"/>
      <c r="AC30" s="144"/>
      <c r="AD30" s="144"/>
      <c r="AE30" s="175"/>
      <c r="AF30" s="176"/>
      <c r="AG30" s="176"/>
      <c r="AH30" s="144"/>
      <c r="AI30" s="144"/>
      <c r="AJ30" s="144"/>
      <c r="AK30" s="144"/>
      <c r="AL30" s="16"/>
    </row>
    <row r="31" spans="2:38" ht="15.75" customHeight="1">
      <c r="B31" s="15"/>
      <c r="C31" s="170"/>
      <c r="D31" s="149"/>
      <c r="E31" s="149"/>
      <c r="F31" s="150"/>
      <c r="G31" s="151"/>
      <c r="H31" s="151"/>
      <c r="I31" s="151"/>
      <c r="J31" s="151"/>
      <c r="K31" s="151"/>
      <c r="L31" s="151"/>
      <c r="M31" s="151"/>
      <c r="N31" s="151"/>
      <c r="O31" s="143"/>
      <c r="P31" s="143"/>
      <c r="Q31" s="143"/>
      <c r="R31" s="143"/>
      <c r="S31" s="143"/>
      <c r="T31" s="143"/>
      <c r="U31" s="143"/>
      <c r="V31" s="143"/>
      <c r="W31" s="143"/>
      <c r="X31" s="143"/>
      <c r="Y31" s="143"/>
      <c r="Z31" s="143"/>
      <c r="AA31" s="144"/>
      <c r="AB31" s="144"/>
      <c r="AC31" s="144"/>
      <c r="AD31" s="144"/>
      <c r="AE31" s="177"/>
      <c r="AF31" s="178"/>
      <c r="AG31" s="178"/>
      <c r="AH31" s="144"/>
      <c r="AI31" s="144"/>
      <c r="AJ31" s="144"/>
      <c r="AK31" s="144"/>
      <c r="AL31" s="16"/>
    </row>
    <row r="32" spans="2:38">
      <c r="B32" s="15"/>
      <c r="C32" s="170"/>
      <c r="D32" s="172" t="s">
        <v>47</v>
      </c>
      <c r="E32" s="143"/>
      <c r="F32" s="143"/>
      <c r="G32" s="179">
        <f>入力シート!AL27</f>
        <v>45960</v>
      </c>
      <c r="H32" s="179"/>
      <c r="I32" s="179"/>
      <c r="J32" s="179"/>
      <c r="K32" s="179">
        <f>入力シート!AN27</f>
        <v>3900</v>
      </c>
      <c r="L32" s="179"/>
      <c r="M32" s="179"/>
      <c r="N32" s="179"/>
      <c r="O32" s="179">
        <f>入力シート!I41</f>
        <v>7900</v>
      </c>
      <c r="P32" s="179"/>
      <c r="Q32" s="179"/>
      <c r="R32" s="183">
        <f>入力シート!G89</f>
        <v>275830</v>
      </c>
      <c r="S32" s="183"/>
      <c r="T32" s="183"/>
      <c r="U32" s="183">
        <f>入力シート!G98</f>
        <v>50700</v>
      </c>
      <c r="V32" s="183"/>
      <c r="W32" s="183"/>
      <c r="X32" s="179">
        <v>110</v>
      </c>
      <c r="Y32" s="179"/>
      <c r="Z32" s="179"/>
      <c r="AA32" s="179">
        <f>G32+K32+O32+R32+U32+X32</f>
        <v>384400</v>
      </c>
      <c r="AB32" s="179"/>
      <c r="AC32" s="179"/>
      <c r="AD32" s="179"/>
      <c r="AE32" s="181">
        <f>入力シート!K62</f>
        <v>1</v>
      </c>
      <c r="AF32" s="181"/>
      <c r="AG32" s="181"/>
      <c r="AH32" s="183">
        <f>AE32*AA32</f>
        <v>384400</v>
      </c>
      <c r="AI32" s="183"/>
      <c r="AJ32" s="183"/>
      <c r="AK32" s="183"/>
      <c r="AL32" s="16"/>
    </row>
    <row r="33" spans="2:53">
      <c r="B33" s="15"/>
      <c r="C33" s="170"/>
      <c r="D33" s="172"/>
      <c r="E33" s="143"/>
      <c r="F33" s="143"/>
      <c r="G33" s="180"/>
      <c r="H33" s="180"/>
      <c r="I33" s="180"/>
      <c r="J33" s="180"/>
      <c r="K33" s="180"/>
      <c r="L33" s="180"/>
      <c r="M33" s="180"/>
      <c r="N33" s="180"/>
      <c r="O33" s="180"/>
      <c r="P33" s="180"/>
      <c r="Q33" s="180"/>
      <c r="R33" s="184"/>
      <c r="S33" s="184"/>
      <c r="T33" s="184"/>
      <c r="U33" s="184"/>
      <c r="V33" s="184"/>
      <c r="W33" s="184"/>
      <c r="X33" s="180"/>
      <c r="Y33" s="180"/>
      <c r="Z33" s="180"/>
      <c r="AA33" s="180"/>
      <c r="AB33" s="180"/>
      <c r="AC33" s="180"/>
      <c r="AD33" s="180"/>
      <c r="AE33" s="182"/>
      <c r="AF33" s="182"/>
      <c r="AG33" s="182"/>
      <c r="AH33" s="184"/>
      <c r="AI33" s="184"/>
      <c r="AJ33" s="184"/>
      <c r="AK33" s="184"/>
      <c r="AL33" s="16"/>
      <c r="AV33" s="21"/>
      <c r="AW33" s="21"/>
      <c r="AX33" s="21"/>
      <c r="AY33" s="21"/>
      <c r="AZ33" s="21"/>
      <c r="BA33" s="21"/>
    </row>
    <row r="34" spans="2:53">
      <c r="B34" s="15"/>
      <c r="C34" s="170"/>
      <c r="D34" s="172"/>
      <c r="E34" s="143"/>
      <c r="F34" s="143"/>
      <c r="G34" s="185">
        <f>入力シート!AL28</f>
        <v>38770</v>
      </c>
      <c r="H34" s="185"/>
      <c r="I34" s="185"/>
      <c r="J34" s="185"/>
      <c r="K34" s="185">
        <f>入力シート!AN28</f>
        <v>3200</v>
      </c>
      <c r="L34" s="185"/>
      <c r="M34" s="185"/>
      <c r="N34" s="185"/>
      <c r="O34" s="185">
        <f>O32</f>
        <v>7900</v>
      </c>
      <c r="P34" s="185"/>
      <c r="Q34" s="185"/>
      <c r="R34" s="186">
        <f>R32</f>
        <v>275830</v>
      </c>
      <c r="S34" s="186"/>
      <c r="T34" s="186"/>
      <c r="U34" s="186">
        <f>U32</f>
        <v>50700</v>
      </c>
      <c r="V34" s="186"/>
      <c r="W34" s="186"/>
      <c r="X34" s="185">
        <v>110</v>
      </c>
      <c r="Y34" s="185"/>
      <c r="Z34" s="185"/>
      <c r="AA34" s="185">
        <f>G34+K34+O34+R34+U34+X34</f>
        <v>376510</v>
      </c>
      <c r="AB34" s="185"/>
      <c r="AC34" s="185"/>
      <c r="AD34" s="185"/>
      <c r="AE34" s="187">
        <f>入力シート!K63</f>
        <v>0</v>
      </c>
      <c r="AF34" s="187"/>
      <c r="AG34" s="187"/>
      <c r="AH34" s="186">
        <f>AE34*AA34</f>
        <v>0</v>
      </c>
      <c r="AI34" s="186"/>
      <c r="AJ34" s="186"/>
      <c r="AK34" s="186"/>
      <c r="AL34" s="16"/>
      <c r="AV34" s="21"/>
      <c r="AW34" s="21"/>
      <c r="AX34" s="21"/>
      <c r="AY34" s="21"/>
      <c r="AZ34" s="21"/>
      <c r="BA34" s="21"/>
    </row>
    <row r="35" spans="2:53">
      <c r="B35" s="15"/>
      <c r="C35" s="170"/>
      <c r="D35" s="172"/>
      <c r="E35" s="143"/>
      <c r="F35" s="143"/>
      <c r="G35" s="179"/>
      <c r="H35" s="179"/>
      <c r="I35" s="179"/>
      <c r="J35" s="179"/>
      <c r="K35" s="179"/>
      <c r="L35" s="179"/>
      <c r="M35" s="179"/>
      <c r="N35" s="179"/>
      <c r="O35" s="179"/>
      <c r="P35" s="179"/>
      <c r="Q35" s="179"/>
      <c r="R35" s="183"/>
      <c r="S35" s="183"/>
      <c r="T35" s="183"/>
      <c r="U35" s="183"/>
      <c r="V35" s="183"/>
      <c r="W35" s="183"/>
      <c r="X35" s="179"/>
      <c r="Y35" s="179"/>
      <c r="Z35" s="179"/>
      <c r="AA35" s="179"/>
      <c r="AB35" s="179"/>
      <c r="AC35" s="179"/>
      <c r="AD35" s="179"/>
      <c r="AE35" s="181"/>
      <c r="AF35" s="181"/>
      <c r="AG35" s="181"/>
      <c r="AH35" s="183"/>
      <c r="AI35" s="183"/>
      <c r="AJ35" s="183"/>
      <c r="AK35" s="183"/>
      <c r="AL35" s="16"/>
      <c r="AV35" s="21"/>
      <c r="AW35" s="21"/>
      <c r="AX35" s="21"/>
      <c r="AY35" s="21"/>
      <c r="AZ35" s="21"/>
      <c r="BA35" s="21"/>
    </row>
    <row r="36" spans="2:53">
      <c r="B36" s="15"/>
      <c r="C36" s="170"/>
      <c r="D36" s="152" t="s">
        <v>48</v>
      </c>
      <c r="E36" s="153"/>
      <c r="F36" s="154"/>
      <c r="G36" s="179">
        <f>入力シート!AL29</f>
        <v>52220</v>
      </c>
      <c r="H36" s="179"/>
      <c r="I36" s="179"/>
      <c r="J36" s="179"/>
      <c r="K36" s="179">
        <f>入力シート!AN29</f>
        <v>4500</v>
      </c>
      <c r="L36" s="179"/>
      <c r="M36" s="179"/>
      <c r="N36" s="179"/>
      <c r="O36" s="179">
        <f>O32</f>
        <v>7900</v>
      </c>
      <c r="P36" s="179"/>
      <c r="Q36" s="179"/>
      <c r="R36" s="183">
        <f>R32</f>
        <v>275830</v>
      </c>
      <c r="S36" s="183"/>
      <c r="T36" s="183"/>
      <c r="U36" s="183">
        <f>U32</f>
        <v>50700</v>
      </c>
      <c r="V36" s="183"/>
      <c r="W36" s="183"/>
      <c r="X36" s="179">
        <v>110</v>
      </c>
      <c r="Y36" s="179"/>
      <c r="Z36" s="179"/>
      <c r="AA36" s="179">
        <f>G36+K36+O36+R36+U36+X36</f>
        <v>391260</v>
      </c>
      <c r="AB36" s="179"/>
      <c r="AC36" s="179"/>
      <c r="AD36" s="179"/>
      <c r="AE36" s="181">
        <f>入力シート!K64</f>
        <v>0</v>
      </c>
      <c r="AF36" s="181"/>
      <c r="AG36" s="181"/>
      <c r="AH36" s="183">
        <f>AE36*AA36</f>
        <v>0</v>
      </c>
      <c r="AI36" s="183"/>
      <c r="AJ36" s="183"/>
      <c r="AK36" s="183"/>
      <c r="AL36" s="16"/>
      <c r="AV36" s="21"/>
      <c r="AW36" s="21"/>
      <c r="AX36" s="21"/>
      <c r="AY36" s="21"/>
      <c r="AZ36" s="21"/>
      <c r="BA36" s="21"/>
    </row>
    <row r="37" spans="2:53">
      <c r="B37" s="15"/>
      <c r="C37" s="170"/>
      <c r="D37" s="188"/>
      <c r="E37" s="139"/>
      <c r="F37" s="189"/>
      <c r="G37" s="180"/>
      <c r="H37" s="180"/>
      <c r="I37" s="180"/>
      <c r="J37" s="180"/>
      <c r="K37" s="180"/>
      <c r="L37" s="180"/>
      <c r="M37" s="180"/>
      <c r="N37" s="180"/>
      <c r="O37" s="180"/>
      <c r="P37" s="180"/>
      <c r="Q37" s="180"/>
      <c r="R37" s="184"/>
      <c r="S37" s="184"/>
      <c r="T37" s="184"/>
      <c r="U37" s="184"/>
      <c r="V37" s="184"/>
      <c r="W37" s="184"/>
      <c r="X37" s="180"/>
      <c r="Y37" s="180"/>
      <c r="Z37" s="180"/>
      <c r="AA37" s="180"/>
      <c r="AB37" s="180"/>
      <c r="AC37" s="180"/>
      <c r="AD37" s="180"/>
      <c r="AE37" s="182"/>
      <c r="AF37" s="182"/>
      <c r="AG37" s="182"/>
      <c r="AH37" s="184"/>
      <c r="AI37" s="184"/>
      <c r="AJ37" s="184"/>
      <c r="AK37" s="184"/>
      <c r="AL37" s="16"/>
      <c r="AV37" s="21"/>
      <c r="AW37" s="21"/>
      <c r="AX37" s="21"/>
      <c r="AY37" s="21"/>
      <c r="AZ37" s="21"/>
      <c r="BA37" s="21"/>
    </row>
    <row r="38" spans="2:53">
      <c r="B38" s="15"/>
      <c r="C38" s="170"/>
      <c r="D38" s="188"/>
      <c r="E38" s="139"/>
      <c r="F38" s="189"/>
      <c r="G38" s="185">
        <f>入力シート!AL30</f>
        <v>45030</v>
      </c>
      <c r="H38" s="185"/>
      <c r="I38" s="185"/>
      <c r="J38" s="185"/>
      <c r="K38" s="185">
        <f>入力シート!AN30</f>
        <v>3800</v>
      </c>
      <c r="L38" s="185"/>
      <c r="M38" s="185"/>
      <c r="N38" s="185"/>
      <c r="O38" s="185">
        <f>O32</f>
        <v>7900</v>
      </c>
      <c r="P38" s="185"/>
      <c r="Q38" s="185"/>
      <c r="R38" s="186">
        <f>R32</f>
        <v>275830</v>
      </c>
      <c r="S38" s="186"/>
      <c r="T38" s="186"/>
      <c r="U38" s="186">
        <f>U32</f>
        <v>50700</v>
      </c>
      <c r="V38" s="186"/>
      <c r="W38" s="186"/>
      <c r="X38" s="185">
        <v>110</v>
      </c>
      <c r="Y38" s="185"/>
      <c r="Z38" s="185"/>
      <c r="AA38" s="185">
        <f>G38+K38+O38+R38+U38+X38</f>
        <v>383370</v>
      </c>
      <c r="AB38" s="185"/>
      <c r="AC38" s="185"/>
      <c r="AD38" s="185"/>
      <c r="AE38" s="187">
        <f>入力シート!K65</f>
        <v>0</v>
      </c>
      <c r="AF38" s="187"/>
      <c r="AG38" s="187"/>
      <c r="AH38" s="186">
        <f>AE38*AA38</f>
        <v>0</v>
      </c>
      <c r="AI38" s="186"/>
      <c r="AJ38" s="186"/>
      <c r="AK38" s="186"/>
      <c r="AL38" s="16"/>
      <c r="AV38" s="21"/>
      <c r="AW38" s="21"/>
      <c r="AX38" s="21"/>
      <c r="AY38" s="21"/>
      <c r="AZ38" s="21"/>
      <c r="BA38" s="21"/>
    </row>
    <row r="39" spans="2:53">
      <c r="B39" s="15"/>
      <c r="C39" s="170"/>
      <c r="D39" s="155"/>
      <c r="E39" s="156"/>
      <c r="F39" s="157"/>
      <c r="G39" s="179"/>
      <c r="H39" s="179"/>
      <c r="I39" s="179"/>
      <c r="J39" s="179"/>
      <c r="K39" s="179"/>
      <c r="L39" s="179"/>
      <c r="M39" s="179"/>
      <c r="N39" s="179"/>
      <c r="O39" s="179"/>
      <c r="P39" s="179"/>
      <c r="Q39" s="179"/>
      <c r="R39" s="183"/>
      <c r="S39" s="183"/>
      <c r="T39" s="183"/>
      <c r="U39" s="183"/>
      <c r="V39" s="183"/>
      <c r="W39" s="183"/>
      <c r="X39" s="179"/>
      <c r="Y39" s="179"/>
      <c r="Z39" s="179"/>
      <c r="AA39" s="179"/>
      <c r="AB39" s="179"/>
      <c r="AC39" s="179"/>
      <c r="AD39" s="179"/>
      <c r="AE39" s="181"/>
      <c r="AF39" s="181"/>
      <c r="AG39" s="181"/>
      <c r="AH39" s="183"/>
      <c r="AI39" s="183"/>
      <c r="AJ39" s="183"/>
      <c r="AK39" s="183"/>
      <c r="AL39" s="16"/>
      <c r="AV39" s="21"/>
      <c r="AW39" s="21"/>
      <c r="AX39" s="21"/>
      <c r="AY39" s="21"/>
      <c r="AZ39" s="21"/>
      <c r="BA39" s="21"/>
    </row>
    <row r="40" spans="2:53">
      <c r="B40" s="15"/>
      <c r="C40" s="170"/>
      <c r="D40" s="172" t="s">
        <v>49</v>
      </c>
      <c r="E40" s="143"/>
      <c r="F40" s="143"/>
      <c r="G40" s="179">
        <f>入力シート!AL31</f>
        <v>99240</v>
      </c>
      <c r="H40" s="179"/>
      <c r="I40" s="179"/>
      <c r="J40" s="179"/>
      <c r="K40" s="179">
        <f>入力シート!AN31</f>
        <v>8900</v>
      </c>
      <c r="L40" s="179"/>
      <c r="M40" s="179"/>
      <c r="N40" s="179"/>
      <c r="O40" s="179">
        <f>O32</f>
        <v>7900</v>
      </c>
      <c r="P40" s="179"/>
      <c r="Q40" s="179"/>
      <c r="R40" s="183">
        <f>R32</f>
        <v>275830</v>
      </c>
      <c r="S40" s="183"/>
      <c r="T40" s="183"/>
      <c r="U40" s="183">
        <f>U32</f>
        <v>50700</v>
      </c>
      <c r="V40" s="183"/>
      <c r="W40" s="183"/>
      <c r="X40" s="179">
        <v>110</v>
      </c>
      <c r="Y40" s="179"/>
      <c r="Z40" s="179"/>
      <c r="AA40" s="179">
        <f>G40+K40+O40+R40+U40+X40</f>
        <v>442680</v>
      </c>
      <c r="AB40" s="179"/>
      <c r="AC40" s="179"/>
      <c r="AD40" s="179"/>
      <c r="AE40" s="181">
        <f>入力シート!K66</f>
        <v>0</v>
      </c>
      <c r="AF40" s="181"/>
      <c r="AG40" s="181"/>
      <c r="AH40" s="183">
        <f>AE40*AA40</f>
        <v>0</v>
      </c>
      <c r="AI40" s="183"/>
      <c r="AJ40" s="183"/>
      <c r="AK40" s="183"/>
      <c r="AL40" s="16"/>
      <c r="AV40" s="21"/>
      <c r="AW40" s="21"/>
      <c r="AX40" s="21"/>
      <c r="AY40" s="21"/>
      <c r="AZ40" s="21"/>
      <c r="BA40" s="21"/>
    </row>
    <row r="41" spans="2:53">
      <c r="B41" s="15"/>
      <c r="C41" s="170"/>
      <c r="D41" s="172"/>
      <c r="E41" s="143"/>
      <c r="F41" s="143"/>
      <c r="G41" s="191"/>
      <c r="H41" s="191"/>
      <c r="I41" s="191"/>
      <c r="J41" s="191"/>
      <c r="K41" s="191"/>
      <c r="L41" s="191"/>
      <c r="M41" s="191"/>
      <c r="N41" s="191"/>
      <c r="O41" s="191"/>
      <c r="P41" s="191"/>
      <c r="Q41" s="191"/>
      <c r="R41" s="192"/>
      <c r="S41" s="192"/>
      <c r="T41" s="192"/>
      <c r="U41" s="192"/>
      <c r="V41" s="192"/>
      <c r="W41" s="192"/>
      <c r="X41" s="191"/>
      <c r="Y41" s="191"/>
      <c r="Z41" s="191"/>
      <c r="AA41" s="191"/>
      <c r="AB41" s="191"/>
      <c r="AC41" s="191"/>
      <c r="AD41" s="191"/>
      <c r="AE41" s="190"/>
      <c r="AF41" s="190"/>
      <c r="AG41" s="190"/>
      <c r="AH41" s="192"/>
      <c r="AI41" s="192"/>
      <c r="AJ41" s="192"/>
      <c r="AK41" s="192"/>
      <c r="AL41" s="16"/>
      <c r="AV41" s="21"/>
      <c r="AW41" s="21"/>
      <c r="AX41" s="21"/>
      <c r="AY41" s="21"/>
      <c r="AZ41" s="21"/>
      <c r="BA41" s="21"/>
    </row>
    <row r="42" spans="2:53">
      <c r="B42" s="15"/>
      <c r="C42" s="170"/>
      <c r="D42" s="172"/>
      <c r="E42" s="143"/>
      <c r="F42" s="143"/>
      <c r="G42" s="193">
        <f>入力シート!AL32</f>
        <v>92050</v>
      </c>
      <c r="H42" s="193"/>
      <c r="I42" s="193"/>
      <c r="J42" s="193"/>
      <c r="K42" s="193">
        <f>入力シート!AN32</f>
        <v>8200</v>
      </c>
      <c r="L42" s="193"/>
      <c r="M42" s="193"/>
      <c r="N42" s="193"/>
      <c r="O42" s="193">
        <f>O32</f>
        <v>7900</v>
      </c>
      <c r="P42" s="193"/>
      <c r="Q42" s="193"/>
      <c r="R42" s="194">
        <f>R32</f>
        <v>275830</v>
      </c>
      <c r="S42" s="194"/>
      <c r="T42" s="194"/>
      <c r="U42" s="194">
        <f>U32</f>
        <v>50700</v>
      </c>
      <c r="V42" s="194"/>
      <c r="W42" s="194"/>
      <c r="X42" s="193">
        <v>110</v>
      </c>
      <c r="Y42" s="193"/>
      <c r="Z42" s="193"/>
      <c r="AA42" s="193">
        <f>G42+K42+O42+R42+U42+X42</f>
        <v>434790</v>
      </c>
      <c r="AB42" s="193"/>
      <c r="AC42" s="193"/>
      <c r="AD42" s="193"/>
      <c r="AE42" s="213">
        <f>入力シート!K67</f>
        <v>0</v>
      </c>
      <c r="AF42" s="213"/>
      <c r="AG42" s="213"/>
      <c r="AH42" s="194">
        <f>AE42*AA42</f>
        <v>0</v>
      </c>
      <c r="AI42" s="194"/>
      <c r="AJ42" s="194"/>
      <c r="AK42" s="194"/>
      <c r="AL42" s="16"/>
      <c r="AV42" s="21"/>
      <c r="AW42" s="21"/>
      <c r="AX42" s="21"/>
      <c r="AY42" s="21"/>
      <c r="AZ42" s="21"/>
      <c r="BA42" s="21"/>
    </row>
    <row r="43" spans="2:53">
      <c r="B43" s="15"/>
      <c r="C43" s="170"/>
      <c r="D43" s="172"/>
      <c r="E43" s="143"/>
      <c r="F43" s="143"/>
      <c r="G43" s="179"/>
      <c r="H43" s="179"/>
      <c r="I43" s="179"/>
      <c r="J43" s="179"/>
      <c r="K43" s="179"/>
      <c r="L43" s="179"/>
      <c r="M43" s="179"/>
      <c r="N43" s="179"/>
      <c r="O43" s="179"/>
      <c r="P43" s="179"/>
      <c r="Q43" s="179"/>
      <c r="R43" s="183"/>
      <c r="S43" s="183"/>
      <c r="T43" s="183"/>
      <c r="U43" s="183"/>
      <c r="V43" s="183"/>
      <c r="W43" s="183"/>
      <c r="X43" s="179"/>
      <c r="Y43" s="179"/>
      <c r="Z43" s="179"/>
      <c r="AA43" s="179"/>
      <c r="AB43" s="179"/>
      <c r="AC43" s="179"/>
      <c r="AD43" s="179"/>
      <c r="AE43" s="181"/>
      <c r="AF43" s="181"/>
      <c r="AG43" s="181"/>
      <c r="AH43" s="183"/>
      <c r="AI43" s="183"/>
      <c r="AJ43" s="183"/>
      <c r="AK43" s="183"/>
      <c r="AL43" s="16"/>
      <c r="AV43" s="21"/>
      <c r="AW43" s="21"/>
      <c r="AX43" s="21"/>
      <c r="AY43" s="21"/>
      <c r="AZ43" s="21"/>
      <c r="BA43" s="21"/>
    </row>
    <row r="44" spans="2:53">
      <c r="B44" s="15"/>
      <c r="C44" s="170"/>
      <c r="D44" s="172" t="s">
        <v>50</v>
      </c>
      <c r="E44" s="143"/>
      <c r="F44" s="143"/>
      <c r="G44" s="179">
        <f>入力シート!AL33</f>
        <v>161890</v>
      </c>
      <c r="H44" s="179"/>
      <c r="I44" s="179"/>
      <c r="J44" s="179"/>
      <c r="K44" s="179">
        <f>入力シート!AN33</f>
        <v>15100</v>
      </c>
      <c r="L44" s="179"/>
      <c r="M44" s="179"/>
      <c r="N44" s="179"/>
      <c r="O44" s="179">
        <f>O32</f>
        <v>7900</v>
      </c>
      <c r="P44" s="179"/>
      <c r="Q44" s="179"/>
      <c r="R44" s="183">
        <f>R32</f>
        <v>275830</v>
      </c>
      <c r="S44" s="183"/>
      <c r="T44" s="183"/>
      <c r="U44" s="183">
        <f>U32</f>
        <v>50700</v>
      </c>
      <c r="V44" s="183"/>
      <c r="W44" s="183"/>
      <c r="X44" s="179">
        <v>110</v>
      </c>
      <c r="Y44" s="179"/>
      <c r="Z44" s="179"/>
      <c r="AA44" s="179">
        <f>G44+K44+O44+R44+U44+X44</f>
        <v>511530</v>
      </c>
      <c r="AB44" s="179"/>
      <c r="AC44" s="179"/>
      <c r="AD44" s="179"/>
      <c r="AE44" s="181">
        <f>入力シート!K68</f>
        <v>0</v>
      </c>
      <c r="AF44" s="181"/>
      <c r="AG44" s="181"/>
      <c r="AH44" s="183">
        <f>AE44*AA44</f>
        <v>0</v>
      </c>
      <c r="AI44" s="183"/>
      <c r="AJ44" s="183"/>
      <c r="AK44" s="183"/>
      <c r="AL44" s="16"/>
      <c r="AV44" s="21"/>
      <c r="AW44" s="21"/>
      <c r="AX44" s="21"/>
      <c r="AY44" s="21"/>
      <c r="AZ44" s="21"/>
      <c r="BA44" s="21"/>
    </row>
    <row r="45" spans="2:53">
      <c r="B45" s="15"/>
      <c r="C45" s="170"/>
      <c r="D45" s="172"/>
      <c r="E45" s="143"/>
      <c r="F45" s="143"/>
      <c r="G45" s="180"/>
      <c r="H45" s="180"/>
      <c r="I45" s="180"/>
      <c r="J45" s="180"/>
      <c r="K45" s="180"/>
      <c r="L45" s="180"/>
      <c r="M45" s="180"/>
      <c r="N45" s="180"/>
      <c r="O45" s="180"/>
      <c r="P45" s="180"/>
      <c r="Q45" s="180"/>
      <c r="R45" s="184"/>
      <c r="S45" s="184"/>
      <c r="T45" s="184"/>
      <c r="U45" s="184"/>
      <c r="V45" s="184"/>
      <c r="W45" s="184"/>
      <c r="X45" s="180"/>
      <c r="Y45" s="180"/>
      <c r="Z45" s="180"/>
      <c r="AA45" s="180"/>
      <c r="AB45" s="180"/>
      <c r="AC45" s="180"/>
      <c r="AD45" s="180"/>
      <c r="AE45" s="182"/>
      <c r="AF45" s="182"/>
      <c r="AG45" s="182"/>
      <c r="AH45" s="184"/>
      <c r="AI45" s="184"/>
      <c r="AJ45" s="184"/>
      <c r="AK45" s="184"/>
      <c r="AL45" s="16"/>
      <c r="AV45" s="21"/>
      <c r="AW45" s="21"/>
      <c r="AX45" s="21"/>
      <c r="AY45" s="21"/>
      <c r="AZ45" s="21"/>
      <c r="BA45" s="21"/>
    </row>
    <row r="46" spans="2:53">
      <c r="B46" s="15"/>
      <c r="C46" s="170"/>
      <c r="D46" s="172"/>
      <c r="E46" s="143"/>
      <c r="F46" s="143"/>
      <c r="G46" s="185">
        <f>入力シート!AL34</f>
        <v>154700</v>
      </c>
      <c r="H46" s="185"/>
      <c r="I46" s="185"/>
      <c r="J46" s="185"/>
      <c r="K46" s="185">
        <f>入力シート!AN34</f>
        <v>14400</v>
      </c>
      <c r="L46" s="185"/>
      <c r="M46" s="185"/>
      <c r="N46" s="185"/>
      <c r="O46" s="185">
        <f>O32</f>
        <v>7900</v>
      </c>
      <c r="P46" s="185"/>
      <c r="Q46" s="185"/>
      <c r="R46" s="186">
        <f>R32</f>
        <v>275830</v>
      </c>
      <c r="S46" s="186"/>
      <c r="T46" s="186"/>
      <c r="U46" s="186">
        <f>U32</f>
        <v>50700</v>
      </c>
      <c r="V46" s="186"/>
      <c r="W46" s="186"/>
      <c r="X46" s="185">
        <v>110</v>
      </c>
      <c r="Y46" s="185"/>
      <c r="Z46" s="185"/>
      <c r="AA46" s="185">
        <f>G46+K46+O46+R46+U46+X46</f>
        <v>503640</v>
      </c>
      <c r="AB46" s="185"/>
      <c r="AC46" s="185"/>
      <c r="AD46" s="185"/>
      <c r="AE46" s="187">
        <f>入力シート!K69</f>
        <v>0</v>
      </c>
      <c r="AF46" s="187"/>
      <c r="AG46" s="187"/>
      <c r="AH46" s="186">
        <f>AE46*AA46</f>
        <v>0</v>
      </c>
      <c r="AI46" s="186"/>
      <c r="AJ46" s="186"/>
      <c r="AK46" s="186"/>
      <c r="AL46" s="16"/>
      <c r="AV46" s="21"/>
      <c r="AW46" s="21"/>
      <c r="AX46" s="21"/>
      <c r="AY46" s="21"/>
      <c r="AZ46" s="21"/>
      <c r="BA46" s="21"/>
    </row>
    <row r="47" spans="2:53">
      <c r="B47" s="15"/>
      <c r="C47" s="170"/>
      <c r="D47" s="172"/>
      <c r="E47" s="143"/>
      <c r="F47" s="143"/>
      <c r="G47" s="179"/>
      <c r="H47" s="179"/>
      <c r="I47" s="179"/>
      <c r="J47" s="179"/>
      <c r="K47" s="179"/>
      <c r="L47" s="179"/>
      <c r="M47" s="179"/>
      <c r="N47" s="179"/>
      <c r="O47" s="179"/>
      <c r="P47" s="179"/>
      <c r="Q47" s="179"/>
      <c r="R47" s="183"/>
      <c r="S47" s="183"/>
      <c r="T47" s="183"/>
      <c r="U47" s="183"/>
      <c r="V47" s="183"/>
      <c r="W47" s="183"/>
      <c r="X47" s="179"/>
      <c r="Y47" s="179"/>
      <c r="Z47" s="179"/>
      <c r="AA47" s="179"/>
      <c r="AB47" s="179"/>
      <c r="AC47" s="179"/>
      <c r="AD47" s="179"/>
      <c r="AE47" s="181"/>
      <c r="AF47" s="181"/>
      <c r="AG47" s="181"/>
      <c r="AH47" s="183"/>
      <c r="AI47" s="183"/>
      <c r="AJ47" s="183"/>
      <c r="AK47" s="183"/>
      <c r="AL47" s="16"/>
      <c r="AV47" s="21"/>
      <c r="AW47" s="21"/>
      <c r="AX47" s="21"/>
      <c r="AY47" s="21"/>
      <c r="AZ47" s="21"/>
      <c r="BA47" s="21"/>
    </row>
    <row r="48" spans="2:53">
      <c r="B48" s="15"/>
      <c r="C48" s="170"/>
      <c r="D48" s="209"/>
      <c r="E48" s="210"/>
      <c r="F48" s="210"/>
      <c r="G48" s="63"/>
      <c r="H48" s="64"/>
      <c r="I48" s="64"/>
      <c r="J48" s="64"/>
      <c r="K48" s="64"/>
      <c r="L48" s="64"/>
      <c r="M48" s="64"/>
      <c r="N48" s="64"/>
      <c r="O48" s="64"/>
      <c r="P48" s="64"/>
      <c r="Q48" s="64"/>
      <c r="R48" s="64"/>
      <c r="S48" s="64"/>
      <c r="T48" s="64"/>
      <c r="U48" s="64"/>
      <c r="V48" s="64"/>
      <c r="W48" s="64"/>
      <c r="X48" s="64"/>
      <c r="Y48" s="64"/>
      <c r="Z48" s="65"/>
      <c r="AA48" s="211" t="s">
        <v>83</v>
      </c>
      <c r="AB48" s="145"/>
      <c r="AC48" s="145"/>
      <c r="AD48" s="146"/>
      <c r="AE48" s="216">
        <f>SUM(AE32:AG47)</f>
        <v>1</v>
      </c>
      <c r="AF48" s="197"/>
      <c r="AG48" s="198"/>
      <c r="AH48" s="217">
        <f>SUM(AH32:AK47)</f>
        <v>384400</v>
      </c>
      <c r="AI48" s="218"/>
      <c r="AJ48" s="218"/>
      <c r="AK48" s="219"/>
      <c r="AL48" s="16"/>
      <c r="AS48" s="21"/>
      <c r="AT48" s="21"/>
      <c r="AU48" s="21"/>
      <c r="AV48" s="21"/>
      <c r="AW48" s="21"/>
      <c r="AX48" s="21"/>
      <c r="AY48" s="21"/>
      <c r="AZ48" s="21"/>
      <c r="BA48" s="21"/>
    </row>
    <row r="49" spans="2:53">
      <c r="B49" s="15"/>
      <c r="C49" s="170"/>
      <c r="D49" s="209"/>
      <c r="E49" s="210"/>
      <c r="F49" s="210"/>
      <c r="G49" s="66"/>
      <c r="H49" s="67" t="s">
        <v>194</v>
      </c>
      <c r="I49" s="67"/>
      <c r="J49" s="67"/>
      <c r="K49" s="67"/>
      <c r="L49" s="67"/>
      <c r="M49" s="67"/>
      <c r="N49" s="67"/>
      <c r="O49" s="67"/>
      <c r="P49" s="67"/>
      <c r="Q49" s="67"/>
      <c r="R49" s="67"/>
      <c r="S49" s="67"/>
      <c r="T49" s="67"/>
      <c r="U49" s="67"/>
      <c r="V49" s="67"/>
      <c r="W49" s="67"/>
      <c r="X49" s="67"/>
      <c r="Y49" s="67"/>
      <c r="Z49" s="68"/>
      <c r="AA49" s="195"/>
      <c r="AB49" s="149"/>
      <c r="AC49" s="149"/>
      <c r="AD49" s="150"/>
      <c r="AE49" s="199"/>
      <c r="AF49" s="200"/>
      <c r="AG49" s="201"/>
      <c r="AH49" s="220"/>
      <c r="AI49" s="221"/>
      <c r="AJ49" s="221"/>
      <c r="AK49" s="222"/>
      <c r="AL49" s="16"/>
      <c r="AS49" s="21"/>
      <c r="AT49" s="21"/>
      <c r="AU49" s="21"/>
      <c r="AV49" s="21"/>
      <c r="AW49" s="21"/>
      <c r="AX49" s="21"/>
      <c r="AY49" s="21"/>
      <c r="AZ49" s="21"/>
      <c r="BA49" s="21"/>
    </row>
    <row r="50" spans="2:53">
      <c r="B50" s="15"/>
      <c r="C50" s="170"/>
      <c r="D50" s="209"/>
      <c r="E50" s="210"/>
      <c r="F50" s="210"/>
      <c r="G50" s="66"/>
      <c r="H50" s="67"/>
      <c r="I50" s="67"/>
      <c r="J50" s="67"/>
      <c r="K50" s="67"/>
      <c r="Q50" s="67"/>
      <c r="R50" s="214">
        <f>差額請求内訳書!S32</f>
        <v>0</v>
      </c>
      <c r="S50" s="214"/>
      <c r="T50" s="214"/>
      <c r="U50" s="214"/>
      <c r="V50" s="214"/>
      <c r="W50" s="147" t="s">
        <v>13</v>
      </c>
      <c r="X50" s="147"/>
      <c r="Y50" s="17" t="s">
        <v>86</v>
      </c>
      <c r="AA50" s="211" t="s">
        <v>84</v>
      </c>
      <c r="AB50" s="145"/>
      <c r="AC50" s="145"/>
      <c r="AD50" s="146"/>
      <c r="AE50" s="196">
        <f>AH48+R50</f>
        <v>384400</v>
      </c>
      <c r="AF50" s="197"/>
      <c r="AG50" s="197"/>
      <c r="AH50" s="197"/>
      <c r="AI50" s="197"/>
      <c r="AJ50" s="197"/>
      <c r="AK50" s="198"/>
      <c r="AL50" s="16"/>
    </row>
    <row r="51" spans="2:53">
      <c r="B51" s="15"/>
      <c r="C51" s="170"/>
      <c r="D51" s="209"/>
      <c r="E51" s="210"/>
      <c r="F51" s="210"/>
      <c r="G51" s="69"/>
      <c r="H51" s="70"/>
      <c r="I51" s="70"/>
      <c r="J51" s="70"/>
      <c r="K51" s="70"/>
      <c r="L51" s="70"/>
      <c r="M51" s="70"/>
      <c r="N51" s="70"/>
      <c r="O51" s="70"/>
      <c r="P51" s="70"/>
      <c r="Q51" s="70"/>
      <c r="R51" s="70"/>
      <c r="S51" s="70"/>
      <c r="T51" s="70"/>
      <c r="U51" s="70"/>
      <c r="V51" s="70"/>
      <c r="W51" s="70"/>
      <c r="X51" s="70"/>
      <c r="Y51" s="70"/>
      <c r="Z51" s="71"/>
      <c r="AA51" s="195" t="s">
        <v>85</v>
      </c>
      <c r="AB51" s="149"/>
      <c r="AC51" s="149"/>
      <c r="AD51" s="150"/>
      <c r="AE51" s="199"/>
      <c r="AF51" s="200"/>
      <c r="AG51" s="200"/>
      <c r="AH51" s="200"/>
      <c r="AI51" s="200"/>
      <c r="AJ51" s="200"/>
      <c r="AK51" s="201"/>
      <c r="AL51" s="16"/>
    </row>
    <row r="52" spans="2:53">
      <c r="B52" s="15"/>
      <c r="C52" s="211" t="s">
        <v>51</v>
      </c>
      <c r="D52" s="145"/>
      <c r="E52" s="145"/>
      <c r="F52" s="146"/>
      <c r="G52" s="211" t="s">
        <v>21</v>
      </c>
      <c r="H52" s="145"/>
      <c r="I52" s="145"/>
      <c r="J52" s="145"/>
      <c r="K52" s="145"/>
      <c r="L52" s="145"/>
      <c r="M52" s="145"/>
      <c r="N52" s="145"/>
      <c r="O52" s="145"/>
      <c r="P52" s="145"/>
      <c r="Q52" s="145"/>
      <c r="R52" s="145"/>
      <c r="S52" s="145"/>
      <c r="T52" s="146"/>
      <c r="U52" s="211" t="s">
        <v>52</v>
      </c>
      <c r="V52" s="145"/>
      <c r="W52" s="146"/>
      <c r="X52" s="211" t="s">
        <v>21</v>
      </c>
      <c r="Y52" s="145"/>
      <c r="Z52" s="145"/>
      <c r="AA52" s="145"/>
      <c r="AB52" s="145"/>
      <c r="AC52" s="145"/>
      <c r="AD52" s="145"/>
      <c r="AE52" s="145"/>
      <c r="AF52" s="145"/>
      <c r="AG52" s="145"/>
      <c r="AH52" s="145"/>
      <c r="AI52" s="145"/>
      <c r="AJ52" s="145"/>
      <c r="AK52" s="146"/>
      <c r="AL52" s="16"/>
    </row>
    <row r="53" spans="2:53">
      <c r="B53" s="15"/>
      <c r="C53" s="212"/>
      <c r="D53" s="147"/>
      <c r="E53" s="147"/>
      <c r="F53" s="148"/>
      <c r="G53" s="212"/>
      <c r="H53" s="147"/>
      <c r="I53" s="147"/>
      <c r="J53" s="147"/>
      <c r="K53" s="147"/>
      <c r="L53" s="147"/>
      <c r="M53" s="147"/>
      <c r="N53" s="147"/>
      <c r="O53" s="147"/>
      <c r="P53" s="147"/>
      <c r="Q53" s="147"/>
      <c r="R53" s="147"/>
      <c r="S53" s="147"/>
      <c r="T53" s="148"/>
      <c r="U53" s="212"/>
      <c r="V53" s="147"/>
      <c r="W53" s="148"/>
      <c r="X53" s="212"/>
      <c r="Y53" s="147"/>
      <c r="Z53" s="147"/>
      <c r="AA53" s="147"/>
      <c r="AB53" s="147"/>
      <c r="AC53" s="147"/>
      <c r="AD53" s="147"/>
      <c r="AE53" s="147"/>
      <c r="AF53" s="147"/>
      <c r="AG53" s="147"/>
      <c r="AH53" s="147"/>
      <c r="AI53" s="147"/>
      <c r="AJ53" s="147"/>
      <c r="AK53" s="148"/>
      <c r="AL53" s="16"/>
    </row>
    <row r="54" spans="2:53">
      <c r="B54" s="15"/>
      <c r="C54" s="195"/>
      <c r="D54" s="149"/>
      <c r="E54" s="149"/>
      <c r="F54" s="150"/>
      <c r="G54" s="195"/>
      <c r="H54" s="149"/>
      <c r="I54" s="149"/>
      <c r="J54" s="149"/>
      <c r="K54" s="149"/>
      <c r="L54" s="149"/>
      <c r="M54" s="149"/>
      <c r="N54" s="149"/>
      <c r="O54" s="149"/>
      <c r="P54" s="149"/>
      <c r="Q54" s="149"/>
      <c r="R54" s="149"/>
      <c r="S54" s="149"/>
      <c r="T54" s="150"/>
      <c r="U54" s="195"/>
      <c r="V54" s="149"/>
      <c r="W54" s="150"/>
      <c r="X54" s="195"/>
      <c r="Y54" s="149"/>
      <c r="Z54" s="149"/>
      <c r="AA54" s="149"/>
      <c r="AB54" s="149"/>
      <c r="AC54" s="149"/>
      <c r="AD54" s="149"/>
      <c r="AE54" s="149"/>
      <c r="AF54" s="149"/>
      <c r="AG54" s="149"/>
      <c r="AH54" s="149"/>
      <c r="AI54" s="149"/>
      <c r="AJ54" s="149"/>
      <c r="AK54" s="150"/>
      <c r="AL54" s="16"/>
    </row>
    <row r="55" spans="2:53">
      <c r="B55" s="15"/>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6"/>
    </row>
    <row r="56" spans="2:53">
      <c r="B56" s="15"/>
      <c r="C56" s="144" t="s">
        <v>53</v>
      </c>
      <c r="D56" s="144"/>
      <c r="E56" s="144"/>
      <c r="F56" s="144"/>
      <c r="G56" s="202" t="s">
        <v>54</v>
      </c>
      <c r="H56" s="202"/>
      <c r="I56" s="202"/>
      <c r="J56" s="202"/>
      <c r="K56" s="202"/>
      <c r="L56" s="202"/>
      <c r="M56" s="203"/>
      <c r="N56" s="203"/>
      <c r="O56" s="203"/>
      <c r="P56" s="203"/>
      <c r="Q56" s="203"/>
      <c r="R56" s="203"/>
      <c r="S56" s="203"/>
      <c r="T56" s="203"/>
      <c r="U56" s="204" t="s">
        <v>55</v>
      </c>
      <c r="V56" s="205"/>
      <c r="W56" s="205"/>
      <c r="X56" s="205"/>
      <c r="Y56" s="205"/>
      <c r="Z56" s="206"/>
      <c r="AA56" s="206"/>
      <c r="AB56" s="206"/>
      <c r="AC56" s="206"/>
      <c r="AD56" s="206"/>
      <c r="AE56" s="206"/>
      <c r="AF56" s="206"/>
      <c r="AG56" s="206"/>
      <c r="AH56" s="206"/>
      <c r="AI56" s="206"/>
      <c r="AJ56" s="206"/>
      <c r="AK56" s="206"/>
      <c r="AL56" s="16"/>
    </row>
    <row r="57" spans="2:53">
      <c r="B57" s="15"/>
      <c r="C57" s="144"/>
      <c r="D57" s="144"/>
      <c r="E57" s="144"/>
      <c r="F57" s="144"/>
      <c r="G57" s="207" t="s">
        <v>56</v>
      </c>
      <c r="H57" s="207"/>
      <c r="I57" s="207"/>
      <c r="J57" s="207"/>
      <c r="K57" s="207"/>
      <c r="L57" s="207"/>
      <c r="M57" s="208"/>
      <c r="N57" s="208"/>
      <c r="O57" s="208"/>
      <c r="P57" s="208"/>
      <c r="Q57" s="208"/>
      <c r="R57" s="208"/>
      <c r="S57" s="208"/>
      <c r="T57" s="208"/>
      <c r="U57" s="205"/>
      <c r="V57" s="205"/>
      <c r="W57" s="205"/>
      <c r="X57" s="205"/>
      <c r="Y57" s="205"/>
      <c r="Z57" s="206"/>
      <c r="AA57" s="206"/>
      <c r="AB57" s="206"/>
      <c r="AC57" s="206"/>
      <c r="AD57" s="206"/>
      <c r="AE57" s="206"/>
      <c r="AF57" s="206"/>
      <c r="AG57" s="206"/>
      <c r="AH57" s="206"/>
      <c r="AI57" s="206"/>
      <c r="AJ57" s="206"/>
      <c r="AK57" s="206"/>
      <c r="AL57" s="16"/>
    </row>
    <row r="58" spans="2:53">
      <c r="B58" s="15"/>
      <c r="C58" s="144"/>
      <c r="D58" s="144"/>
      <c r="E58" s="144"/>
      <c r="F58" s="144"/>
      <c r="G58" s="144" t="s">
        <v>57</v>
      </c>
      <c r="H58" s="144"/>
      <c r="I58" s="144"/>
      <c r="J58" s="144"/>
      <c r="K58" s="144"/>
      <c r="L58" s="144"/>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16"/>
    </row>
    <row r="59" spans="2:53">
      <c r="B59" s="15"/>
      <c r="C59" s="144"/>
      <c r="D59" s="144"/>
      <c r="E59" s="144"/>
      <c r="F59" s="144"/>
      <c r="G59" s="144"/>
      <c r="H59" s="144"/>
      <c r="I59" s="144"/>
      <c r="J59" s="144"/>
      <c r="K59" s="144"/>
      <c r="L59" s="144"/>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16"/>
    </row>
    <row r="60" spans="2:53">
      <c r="B60" s="22"/>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3"/>
    </row>
    <row r="61" spans="2:53" ht="6.75" customHeight="1"/>
  </sheetData>
  <sheetProtection password="EA8D" sheet="1" objects="1" scenarios="1"/>
  <mergeCells count="144">
    <mergeCell ref="AF25:AK26"/>
    <mergeCell ref="R50:V50"/>
    <mergeCell ref="C25:G26"/>
    <mergeCell ref="H25:M26"/>
    <mergeCell ref="N25:R26"/>
    <mergeCell ref="S25:X26"/>
    <mergeCell ref="Y25:AE26"/>
    <mergeCell ref="AA48:AD49"/>
    <mergeCell ref="AE48:AG49"/>
    <mergeCell ref="AH48:AK49"/>
    <mergeCell ref="AA50:AD50"/>
    <mergeCell ref="AH44:AK45"/>
    <mergeCell ref="G46:J47"/>
    <mergeCell ref="K46:N47"/>
    <mergeCell ref="O46:Q47"/>
    <mergeCell ref="R46:T47"/>
    <mergeCell ref="U46:W47"/>
    <mergeCell ref="X46:Z47"/>
    <mergeCell ref="AA46:AD47"/>
    <mergeCell ref="AE46:AG47"/>
    <mergeCell ref="AH46:AK47"/>
    <mergeCell ref="AH42:AK43"/>
    <mergeCell ref="D44:F47"/>
    <mergeCell ref="G44:J45"/>
    <mergeCell ref="AH40:AK41"/>
    <mergeCell ref="AA51:AD51"/>
    <mergeCell ref="AE50:AK51"/>
    <mergeCell ref="C56:F59"/>
    <mergeCell ref="G56:L56"/>
    <mergeCell ref="M56:T56"/>
    <mergeCell ref="U56:Y57"/>
    <mergeCell ref="Z56:AK57"/>
    <mergeCell ref="G57:L57"/>
    <mergeCell ref="M57:T57"/>
    <mergeCell ref="G58:L59"/>
    <mergeCell ref="M58:AK59"/>
    <mergeCell ref="D48:F51"/>
    <mergeCell ref="C52:F54"/>
    <mergeCell ref="G52:T54"/>
    <mergeCell ref="U52:W54"/>
    <mergeCell ref="X52:AK54"/>
    <mergeCell ref="W50:X50"/>
    <mergeCell ref="AE42:AG43"/>
    <mergeCell ref="D40:F43"/>
    <mergeCell ref="G40:J41"/>
    <mergeCell ref="G42:J43"/>
    <mergeCell ref="K44:N45"/>
    <mergeCell ref="O44:Q45"/>
    <mergeCell ref="R44:T45"/>
    <mergeCell ref="U44:W45"/>
    <mergeCell ref="X44:Z45"/>
    <mergeCell ref="AA44:AD45"/>
    <mergeCell ref="AE44:AG45"/>
    <mergeCell ref="AE40:AG41"/>
    <mergeCell ref="K40:N41"/>
    <mergeCell ref="O40:Q41"/>
    <mergeCell ref="R40:T41"/>
    <mergeCell ref="U40:W41"/>
    <mergeCell ref="X40:Z41"/>
    <mergeCell ref="AA40:AD41"/>
    <mergeCell ref="K42:N43"/>
    <mergeCell ref="O42:Q43"/>
    <mergeCell ref="R42:T43"/>
    <mergeCell ref="U42:W43"/>
    <mergeCell ref="X42:Z43"/>
    <mergeCell ref="AA42:AD43"/>
    <mergeCell ref="AE36:AG37"/>
    <mergeCell ref="AH36:AK37"/>
    <mergeCell ref="G38:J39"/>
    <mergeCell ref="K38:N39"/>
    <mergeCell ref="O38:Q39"/>
    <mergeCell ref="R38:T39"/>
    <mergeCell ref="U38:W39"/>
    <mergeCell ref="X38:Z39"/>
    <mergeCell ref="AA38:AD39"/>
    <mergeCell ref="AH38:AK39"/>
    <mergeCell ref="AE38:AG39"/>
    <mergeCell ref="D36:F39"/>
    <mergeCell ref="G36:J37"/>
    <mergeCell ref="K36:N37"/>
    <mergeCell ref="O36:Q37"/>
    <mergeCell ref="R36:T37"/>
    <mergeCell ref="U36:W37"/>
    <mergeCell ref="X36:Z37"/>
    <mergeCell ref="D32:F35"/>
    <mergeCell ref="AA36:AD37"/>
    <mergeCell ref="AE27:AG31"/>
    <mergeCell ref="X32:Z33"/>
    <mergeCell ref="AA32:AD33"/>
    <mergeCell ref="AE32:AG33"/>
    <mergeCell ref="AH32:AK33"/>
    <mergeCell ref="G34:J35"/>
    <mergeCell ref="K34:N35"/>
    <mergeCell ref="O34:Q35"/>
    <mergeCell ref="R34:T35"/>
    <mergeCell ref="U34:W35"/>
    <mergeCell ref="X34:Z35"/>
    <mergeCell ref="G32:J33"/>
    <mergeCell ref="K32:N33"/>
    <mergeCell ref="O32:Q33"/>
    <mergeCell ref="R32:T33"/>
    <mergeCell ref="U32:W33"/>
    <mergeCell ref="AA34:AD35"/>
    <mergeCell ref="AE34:AG35"/>
    <mergeCell ref="AH34:AK35"/>
    <mergeCell ref="J19:N19"/>
    <mergeCell ref="O19:Z19"/>
    <mergeCell ref="C21:F24"/>
    <mergeCell ref="G21:L22"/>
    <mergeCell ref="M21:S22"/>
    <mergeCell ref="T21:Y22"/>
    <mergeCell ref="Z21:AE22"/>
    <mergeCell ref="AH27:AK31"/>
    <mergeCell ref="D28:F31"/>
    <mergeCell ref="G28:J31"/>
    <mergeCell ref="AF21:AK22"/>
    <mergeCell ref="G23:L24"/>
    <mergeCell ref="M23:S24"/>
    <mergeCell ref="T23:Y24"/>
    <mergeCell ref="Z23:AE24"/>
    <mergeCell ref="AF23:AK24"/>
    <mergeCell ref="K28:N31"/>
    <mergeCell ref="O28:Q31"/>
    <mergeCell ref="R28:T31"/>
    <mergeCell ref="U28:W31"/>
    <mergeCell ref="X28:Z31"/>
    <mergeCell ref="AA28:AD31"/>
    <mergeCell ref="C27:C51"/>
    <mergeCell ref="D27:AD27"/>
    <mergeCell ref="D17:T17"/>
    <mergeCell ref="C3:AK4"/>
    <mergeCell ref="C6:AK7"/>
    <mergeCell ref="T10:X10"/>
    <mergeCell ref="Z10:AK10"/>
    <mergeCell ref="T12:X12"/>
    <mergeCell ref="Z12:AK12"/>
    <mergeCell ref="Z14:AK14"/>
    <mergeCell ref="T15:X15"/>
    <mergeCell ref="Z15:AK15"/>
    <mergeCell ref="G9:H9"/>
    <mergeCell ref="J9:K9"/>
    <mergeCell ref="M9:N9"/>
    <mergeCell ref="T13:X13"/>
    <mergeCell ref="Z13:AK13"/>
  </mergeCells>
  <phoneticPr fontId="2"/>
  <conditionalFormatting sqref="M56:T57">
    <cfRule type="cellIs" dxfId="2" priority="3" operator="lessThanOrEqual">
      <formula>0</formula>
    </cfRule>
  </conditionalFormatting>
  <conditionalFormatting sqref="Z56:AK57">
    <cfRule type="cellIs" dxfId="1" priority="2" operator="lessThanOrEqual">
      <formula>0</formula>
    </cfRule>
  </conditionalFormatting>
  <conditionalFormatting sqref="M58:AK59">
    <cfRule type="cellIs" dxfId="0" priority="1" operator="lessThanOrEqual">
      <formula>0</formula>
    </cfRule>
  </conditionalFormatting>
  <pageMargins left="0.61" right="0.18" top="0.37" bottom="0.44"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32"/>
  <sheetViews>
    <sheetView showGridLines="0" showZeros="0" view="pageBreakPreview" zoomScaleNormal="100" zoomScaleSheetLayoutView="100" workbookViewId="0">
      <selection activeCell="E9" sqref="E9:F9"/>
    </sheetView>
  </sheetViews>
  <sheetFormatPr defaultColWidth="8.765625" defaultRowHeight="10.8"/>
  <cols>
    <col min="1" max="24" width="2.765625" style="1" customWidth="1"/>
    <col min="25" max="25" width="3.07421875" style="1" bestFit="1" customWidth="1"/>
    <col min="26" max="16384" width="8.765625" style="1"/>
  </cols>
  <sheetData>
    <row r="1" spans="1:24" ht="21" customHeight="1">
      <c r="A1" s="9" t="s">
        <v>82</v>
      </c>
    </row>
    <row r="2" spans="1:24" ht="24.9" customHeight="1">
      <c r="A2" s="223" t="s">
        <v>0</v>
      </c>
      <c r="B2" s="232" t="s">
        <v>1</v>
      </c>
      <c r="C2" s="232"/>
      <c r="D2" s="232"/>
      <c r="E2" s="232" t="s">
        <v>206</v>
      </c>
      <c r="F2" s="232"/>
      <c r="G2" s="232" t="s">
        <v>2</v>
      </c>
      <c r="H2" s="232"/>
      <c r="I2" s="232"/>
      <c r="J2" s="223" t="s">
        <v>14</v>
      </c>
      <c r="K2" s="223" t="s">
        <v>15</v>
      </c>
      <c r="L2" s="223"/>
      <c r="M2" s="223" t="s">
        <v>16</v>
      </c>
      <c r="N2" s="223"/>
      <c r="O2" s="223"/>
      <c r="P2" s="223" t="s">
        <v>17</v>
      </c>
      <c r="Q2" s="223"/>
      <c r="R2" s="223"/>
      <c r="S2" s="223" t="s">
        <v>18</v>
      </c>
      <c r="T2" s="223"/>
      <c r="U2" s="223"/>
      <c r="V2" s="223" t="s">
        <v>19</v>
      </c>
      <c r="W2" s="223"/>
      <c r="X2" s="223"/>
    </row>
    <row r="3" spans="1:24" ht="24.9" customHeight="1">
      <c r="A3" s="223"/>
      <c r="B3" s="232"/>
      <c r="C3" s="232"/>
      <c r="D3" s="232"/>
      <c r="E3" s="232"/>
      <c r="F3" s="232"/>
      <c r="G3" s="232"/>
      <c r="H3" s="232"/>
      <c r="I3" s="232"/>
      <c r="J3" s="223"/>
      <c r="K3" s="223"/>
      <c r="L3" s="223"/>
      <c r="M3" s="223"/>
      <c r="N3" s="223"/>
      <c r="O3" s="223"/>
      <c r="P3" s="223"/>
      <c r="Q3" s="223"/>
      <c r="R3" s="223"/>
      <c r="S3" s="223"/>
      <c r="T3" s="223"/>
      <c r="U3" s="223"/>
      <c r="V3" s="223"/>
      <c r="W3" s="223"/>
      <c r="X3" s="223"/>
    </row>
    <row r="4" spans="1:24" ht="24.9" customHeight="1">
      <c r="A4" s="224" t="s">
        <v>3</v>
      </c>
      <c r="B4" s="225"/>
      <c r="C4" s="225"/>
      <c r="D4" s="225"/>
      <c r="E4" s="226"/>
      <c r="F4" s="227"/>
      <c r="G4" s="228"/>
      <c r="H4" s="228"/>
      <c r="I4" s="228"/>
      <c r="J4" s="2"/>
      <c r="K4" s="229">
        <f t="shared" ref="K4:K9" si="0">+J4/25</f>
        <v>0</v>
      </c>
      <c r="L4" s="230"/>
      <c r="M4" s="231"/>
      <c r="N4" s="231"/>
      <c r="O4" s="231"/>
      <c r="P4" s="233">
        <f t="shared" ref="P4:P9" si="1">ROUNDDOWN(K4*M4,-1)</f>
        <v>0</v>
      </c>
      <c r="Q4" s="234"/>
      <c r="R4" s="235"/>
      <c r="S4" s="236"/>
      <c r="T4" s="236"/>
      <c r="U4" s="236"/>
      <c r="V4" s="237">
        <f t="shared" ref="V4:V9" si="2">P4-S4</f>
        <v>0</v>
      </c>
      <c r="W4" s="237"/>
      <c r="X4" s="237"/>
    </row>
    <row r="5" spans="1:24" ht="24.9" customHeight="1">
      <c r="A5" s="224"/>
      <c r="B5" s="238"/>
      <c r="C5" s="238"/>
      <c r="D5" s="238"/>
      <c r="E5" s="226"/>
      <c r="F5" s="227"/>
      <c r="G5" s="239"/>
      <c r="H5" s="239"/>
      <c r="I5" s="239"/>
      <c r="J5" s="3"/>
      <c r="K5" s="240">
        <f t="shared" si="0"/>
        <v>0</v>
      </c>
      <c r="L5" s="240"/>
      <c r="M5" s="241"/>
      <c r="N5" s="241"/>
      <c r="O5" s="241"/>
      <c r="P5" s="242">
        <f t="shared" si="1"/>
        <v>0</v>
      </c>
      <c r="Q5" s="243"/>
      <c r="R5" s="244"/>
      <c r="S5" s="245"/>
      <c r="T5" s="245"/>
      <c r="U5" s="245"/>
      <c r="V5" s="246">
        <f t="shared" si="2"/>
        <v>0</v>
      </c>
      <c r="W5" s="246"/>
      <c r="X5" s="246"/>
    </row>
    <row r="6" spans="1:24" ht="24.9" customHeight="1">
      <c r="A6" s="224"/>
      <c r="B6" s="238"/>
      <c r="C6" s="238"/>
      <c r="D6" s="238"/>
      <c r="E6" s="226"/>
      <c r="F6" s="227"/>
      <c r="G6" s="239"/>
      <c r="H6" s="239"/>
      <c r="I6" s="239"/>
      <c r="J6" s="3"/>
      <c r="K6" s="240">
        <f t="shared" si="0"/>
        <v>0</v>
      </c>
      <c r="L6" s="240"/>
      <c r="M6" s="241"/>
      <c r="N6" s="241"/>
      <c r="O6" s="241"/>
      <c r="P6" s="242">
        <f t="shared" si="1"/>
        <v>0</v>
      </c>
      <c r="Q6" s="243"/>
      <c r="R6" s="244"/>
      <c r="S6" s="247"/>
      <c r="T6" s="247"/>
      <c r="U6" s="247"/>
      <c r="V6" s="248">
        <f t="shared" si="2"/>
        <v>0</v>
      </c>
      <c r="W6" s="248"/>
      <c r="X6" s="248"/>
    </row>
    <row r="7" spans="1:24" ht="24.9" customHeight="1">
      <c r="A7" s="224"/>
      <c r="B7" s="238"/>
      <c r="C7" s="238"/>
      <c r="D7" s="238"/>
      <c r="E7" s="226"/>
      <c r="F7" s="227"/>
      <c r="G7" s="239"/>
      <c r="H7" s="239"/>
      <c r="I7" s="239"/>
      <c r="J7" s="3"/>
      <c r="K7" s="240">
        <f t="shared" si="0"/>
        <v>0</v>
      </c>
      <c r="L7" s="240"/>
      <c r="M7" s="241"/>
      <c r="N7" s="241"/>
      <c r="O7" s="241"/>
      <c r="P7" s="242">
        <f t="shared" si="1"/>
        <v>0</v>
      </c>
      <c r="Q7" s="243"/>
      <c r="R7" s="244"/>
      <c r="S7" s="245"/>
      <c r="T7" s="245"/>
      <c r="U7" s="245"/>
      <c r="V7" s="246">
        <f t="shared" si="2"/>
        <v>0</v>
      </c>
      <c r="W7" s="246"/>
      <c r="X7" s="246"/>
    </row>
    <row r="8" spans="1:24" ht="24.9" customHeight="1">
      <c r="A8" s="224"/>
      <c r="B8" s="238"/>
      <c r="C8" s="238"/>
      <c r="D8" s="238"/>
      <c r="E8" s="226"/>
      <c r="F8" s="227"/>
      <c r="G8" s="239"/>
      <c r="H8" s="239"/>
      <c r="I8" s="239"/>
      <c r="J8" s="3"/>
      <c r="K8" s="240">
        <f t="shared" si="0"/>
        <v>0</v>
      </c>
      <c r="L8" s="240"/>
      <c r="M8" s="241"/>
      <c r="N8" s="241"/>
      <c r="O8" s="241"/>
      <c r="P8" s="242">
        <f t="shared" si="1"/>
        <v>0</v>
      </c>
      <c r="Q8" s="243"/>
      <c r="R8" s="244"/>
      <c r="S8" s="245"/>
      <c r="T8" s="245"/>
      <c r="U8" s="245"/>
      <c r="V8" s="246">
        <f t="shared" si="2"/>
        <v>0</v>
      </c>
      <c r="W8" s="246"/>
      <c r="X8" s="246"/>
    </row>
    <row r="9" spans="1:24" ht="24.9" customHeight="1">
      <c r="A9" s="224"/>
      <c r="B9" s="256"/>
      <c r="C9" s="256"/>
      <c r="D9" s="256"/>
      <c r="E9" s="257"/>
      <c r="F9" s="258"/>
      <c r="G9" s="259"/>
      <c r="H9" s="259"/>
      <c r="I9" s="259"/>
      <c r="J9" s="4"/>
      <c r="K9" s="260">
        <f t="shared" si="0"/>
        <v>0</v>
      </c>
      <c r="L9" s="260"/>
      <c r="M9" s="261"/>
      <c r="N9" s="261"/>
      <c r="O9" s="261"/>
      <c r="P9" s="262">
        <f t="shared" si="1"/>
        <v>0</v>
      </c>
      <c r="Q9" s="263"/>
      <c r="R9" s="264"/>
      <c r="S9" s="249"/>
      <c r="T9" s="249"/>
      <c r="U9" s="249"/>
      <c r="V9" s="250">
        <f t="shared" si="2"/>
        <v>0</v>
      </c>
      <c r="W9" s="250"/>
      <c r="X9" s="250"/>
    </row>
    <row r="10" spans="1:24" ht="24.9" customHeight="1">
      <c r="A10" s="224"/>
      <c r="B10" s="251" t="s">
        <v>4</v>
      </c>
      <c r="C10" s="252"/>
      <c r="D10" s="252"/>
      <c r="E10" s="252"/>
      <c r="F10" s="252"/>
      <c r="G10" s="252"/>
      <c r="H10" s="252"/>
      <c r="I10" s="252"/>
      <c r="J10" s="252"/>
      <c r="K10" s="253" t="s">
        <v>5</v>
      </c>
      <c r="L10" s="253"/>
      <c r="M10" s="253"/>
      <c r="N10" s="253"/>
      <c r="O10" s="254"/>
      <c r="P10" s="255">
        <f>SUM(P4:R9)</f>
        <v>0</v>
      </c>
      <c r="Q10" s="255"/>
      <c r="R10" s="255"/>
      <c r="S10" s="255">
        <f>SUM(S4:U9)</f>
        <v>0</v>
      </c>
      <c r="T10" s="255"/>
      <c r="U10" s="255"/>
      <c r="V10" s="255">
        <f>SUM(V4:X9)</f>
        <v>0</v>
      </c>
      <c r="W10" s="255"/>
      <c r="X10" s="255"/>
    </row>
    <row r="11" spans="1:24" ht="24.9" customHeight="1">
      <c r="A11" s="224" t="s">
        <v>6</v>
      </c>
      <c r="B11" s="225"/>
      <c r="C11" s="225"/>
      <c r="D11" s="225"/>
      <c r="E11" s="226"/>
      <c r="F11" s="227"/>
      <c r="G11" s="228"/>
      <c r="H11" s="228"/>
      <c r="I11" s="228"/>
      <c r="J11" s="2"/>
      <c r="K11" s="270">
        <f t="shared" ref="K11:K16" si="3">+J11/25</f>
        <v>0</v>
      </c>
      <c r="L11" s="270"/>
      <c r="M11" s="271"/>
      <c r="N11" s="272"/>
      <c r="O11" s="273"/>
      <c r="P11" s="275">
        <f t="shared" ref="P11:P16" si="4">ROUNDDOWN(K11*M11,-1)</f>
        <v>0</v>
      </c>
      <c r="Q11" s="275"/>
      <c r="R11" s="275"/>
      <c r="S11" s="276"/>
      <c r="T11" s="276"/>
      <c r="U11" s="276"/>
      <c r="V11" s="237">
        <f t="shared" ref="V11:V16" si="5">P11-S11</f>
        <v>0</v>
      </c>
      <c r="W11" s="237"/>
      <c r="X11" s="237"/>
    </row>
    <row r="12" spans="1:24" ht="24.9" customHeight="1">
      <c r="A12" s="224"/>
      <c r="B12" s="238"/>
      <c r="C12" s="238"/>
      <c r="D12" s="238"/>
      <c r="E12" s="226"/>
      <c r="F12" s="227"/>
      <c r="G12" s="239"/>
      <c r="H12" s="239"/>
      <c r="I12" s="239"/>
      <c r="J12" s="3"/>
      <c r="K12" s="265">
        <f t="shared" si="3"/>
        <v>0</v>
      </c>
      <c r="L12" s="265"/>
      <c r="M12" s="266"/>
      <c r="N12" s="267"/>
      <c r="O12" s="268"/>
      <c r="P12" s="269">
        <f t="shared" si="4"/>
        <v>0</v>
      </c>
      <c r="Q12" s="269"/>
      <c r="R12" s="269"/>
      <c r="S12" s="245"/>
      <c r="T12" s="245"/>
      <c r="U12" s="245"/>
      <c r="V12" s="246">
        <f t="shared" si="5"/>
        <v>0</v>
      </c>
      <c r="W12" s="246"/>
      <c r="X12" s="246"/>
    </row>
    <row r="13" spans="1:24" ht="24.9" customHeight="1">
      <c r="A13" s="224"/>
      <c r="B13" s="238"/>
      <c r="C13" s="238"/>
      <c r="D13" s="238"/>
      <c r="E13" s="226"/>
      <c r="F13" s="227"/>
      <c r="G13" s="239"/>
      <c r="H13" s="239"/>
      <c r="I13" s="239"/>
      <c r="J13" s="3"/>
      <c r="K13" s="265">
        <f t="shared" si="3"/>
        <v>0</v>
      </c>
      <c r="L13" s="265"/>
      <c r="M13" s="266"/>
      <c r="N13" s="267"/>
      <c r="O13" s="268"/>
      <c r="P13" s="274">
        <f t="shared" si="4"/>
        <v>0</v>
      </c>
      <c r="Q13" s="274"/>
      <c r="R13" s="274"/>
      <c r="S13" s="245"/>
      <c r="T13" s="245"/>
      <c r="U13" s="245"/>
      <c r="V13" s="248">
        <f t="shared" si="5"/>
        <v>0</v>
      </c>
      <c r="W13" s="248"/>
      <c r="X13" s="248"/>
    </row>
    <row r="14" spans="1:24" ht="24.9" customHeight="1">
      <c r="A14" s="224"/>
      <c r="B14" s="238"/>
      <c r="C14" s="238"/>
      <c r="D14" s="238"/>
      <c r="E14" s="226"/>
      <c r="F14" s="227"/>
      <c r="G14" s="239"/>
      <c r="H14" s="239"/>
      <c r="I14" s="239"/>
      <c r="J14" s="3"/>
      <c r="K14" s="265">
        <f t="shared" si="3"/>
        <v>0</v>
      </c>
      <c r="L14" s="265"/>
      <c r="M14" s="241"/>
      <c r="N14" s="241"/>
      <c r="O14" s="241"/>
      <c r="P14" s="269">
        <f t="shared" si="4"/>
        <v>0</v>
      </c>
      <c r="Q14" s="269"/>
      <c r="R14" s="269"/>
      <c r="S14" s="245"/>
      <c r="T14" s="245"/>
      <c r="U14" s="245"/>
      <c r="V14" s="246">
        <f t="shared" si="5"/>
        <v>0</v>
      </c>
      <c r="W14" s="246"/>
      <c r="X14" s="246"/>
    </row>
    <row r="15" spans="1:24" ht="24.9" customHeight="1">
      <c r="A15" s="224"/>
      <c r="B15" s="280"/>
      <c r="C15" s="280"/>
      <c r="D15" s="280"/>
      <c r="E15" s="226"/>
      <c r="F15" s="227"/>
      <c r="G15" s="281"/>
      <c r="H15" s="281"/>
      <c r="I15" s="281"/>
      <c r="J15" s="5"/>
      <c r="K15" s="282">
        <f t="shared" si="3"/>
        <v>0</v>
      </c>
      <c r="L15" s="282"/>
      <c r="M15" s="241"/>
      <c r="N15" s="241"/>
      <c r="O15" s="241"/>
      <c r="P15" s="269">
        <f t="shared" si="4"/>
        <v>0</v>
      </c>
      <c r="Q15" s="269"/>
      <c r="R15" s="269"/>
      <c r="S15" s="241"/>
      <c r="T15" s="241"/>
      <c r="U15" s="241"/>
      <c r="V15" s="269">
        <f t="shared" si="5"/>
        <v>0</v>
      </c>
      <c r="W15" s="269"/>
      <c r="X15" s="269"/>
    </row>
    <row r="16" spans="1:24" ht="24.9" customHeight="1">
      <c r="A16" s="224"/>
      <c r="B16" s="256"/>
      <c r="C16" s="256"/>
      <c r="D16" s="256"/>
      <c r="E16" s="257"/>
      <c r="F16" s="258"/>
      <c r="G16" s="259"/>
      <c r="H16" s="259"/>
      <c r="I16" s="259"/>
      <c r="J16" s="4"/>
      <c r="K16" s="277">
        <f t="shared" si="3"/>
        <v>0</v>
      </c>
      <c r="L16" s="277"/>
      <c r="M16" s="261"/>
      <c r="N16" s="261"/>
      <c r="O16" s="261"/>
      <c r="P16" s="278">
        <f t="shared" si="4"/>
        <v>0</v>
      </c>
      <c r="Q16" s="278"/>
      <c r="R16" s="278"/>
      <c r="S16" s="279"/>
      <c r="T16" s="279"/>
      <c r="U16" s="279"/>
      <c r="V16" s="250">
        <f t="shared" si="5"/>
        <v>0</v>
      </c>
      <c r="W16" s="250"/>
      <c r="X16" s="250"/>
    </row>
    <row r="17" spans="1:24" ht="24.9" customHeight="1">
      <c r="A17" s="224"/>
      <c r="B17" s="251" t="s">
        <v>4</v>
      </c>
      <c r="C17" s="252"/>
      <c r="D17" s="252"/>
      <c r="E17" s="252"/>
      <c r="F17" s="252"/>
      <c r="G17" s="252"/>
      <c r="H17" s="252"/>
      <c r="I17" s="252"/>
      <c r="J17" s="252"/>
      <c r="K17" s="253" t="s">
        <v>7</v>
      </c>
      <c r="L17" s="253"/>
      <c r="M17" s="253"/>
      <c r="N17" s="253"/>
      <c r="O17" s="254"/>
      <c r="P17" s="255">
        <f>SUM(P11:R16)</f>
        <v>0</v>
      </c>
      <c r="Q17" s="255"/>
      <c r="R17" s="255"/>
      <c r="S17" s="255">
        <f>SUM(S11:U16)</f>
        <v>0</v>
      </c>
      <c r="T17" s="255"/>
      <c r="U17" s="255"/>
      <c r="V17" s="255">
        <f>SUM(V11:X16)</f>
        <v>0</v>
      </c>
      <c r="W17" s="255"/>
      <c r="X17" s="255"/>
    </row>
    <row r="18" spans="1:24" ht="24.9" customHeight="1">
      <c r="A18" s="224" t="s">
        <v>8</v>
      </c>
      <c r="B18" s="225"/>
      <c r="C18" s="225"/>
      <c r="D18" s="225"/>
      <c r="E18" s="226"/>
      <c r="F18" s="227"/>
      <c r="G18" s="228"/>
      <c r="H18" s="228"/>
      <c r="I18" s="228"/>
      <c r="J18" s="2"/>
      <c r="K18" s="270">
        <f t="shared" ref="K18:K23" si="6">+J18/25</f>
        <v>0</v>
      </c>
      <c r="L18" s="270"/>
      <c r="M18" s="231"/>
      <c r="N18" s="231"/>
      <c r="O18" s="231"/>
      <c r="P18" s="275">
        <f t="shared" ref="P18:P23" si="7">ROUNDDOWN(K18*M18,-1)</f>
        <v>0</v>
      </c>
      <c r="Q18" s="275"/>
      <c r="R18" s="275"/>
      <c r="S18" s="276"/>
      <c r="T18" s="276"/>
      <c r="U18" s="276"/>
      <c r="V18" s="237">
        <f t="shared" ref="V18:V23" si="8">P18-S18</f>
        <v>0</v>
      </c>
      <c r="W18" s="237"/>
      <c r="X18" s="237"/>
    </row>
    <row r="19" spans="1:24" ht="24.9" customHeight="1">
      <c r="A19" s="224"/>
      <c r="B19" s="238"/>
      <c r="C19" s="238"/>
      <c r="D19" s="238"/>
      <c r="E19" s="226"/>
      <c r="F19" s="227"/>
      <c r="G19" s="239"/>
      <c r="H19" s="239"/>
      <c r="I19" s="239"/>
      <c r="J19" s="3"/>
      <c r="K19" s="265">
        <f t="shared" si="6"/>
        <v>0</v>
      </c>
      <c r="L19" s="265"/>
      <c r="M19" s="241"/>
      <c r="N19" s="241"/>
      <c r="O19" s="241"/>
      <c r="P19" s="269">
        <f t="shared" si="7"/>
        <v>0</v>
      </c>
      <c r="Q19" s="269"/>
      <c r="R19" s="269"/>
      <c r="S19" s="245"/>
      <c r="T19" s="245"/>
      <c r="U19" s="245"/>
      <c r="V19" s="246">
        <f t="shared" si="8"/>
        <v>0</v>
      </c>
      <c r="W19" s="246"/>
      <c r="X19" s="246"/>
    </row>
    <row r="20" spans="1:24" ht="24.9" customHeight="1">
      <c r="A20" s="224"/>
      <c r="B20" s="238"/>
      <c r="C20" s="238"/>
      <c r="D20" s="238"/>
      <c r="E20" s="226"/>
      <c r="F20" s="227"/>
      <c r="G20" s="239"/>
      <c r="H20" s="239"/>
      <c r="I20" s="239"/>
      <c r="J20" s="3"/>
      <c r="K20" s="265">
        <f t="shared" si="6"/>
        <v>0</v>
      </c>
      <c r="L20" s="265"/>
      <c r="M20" s="241"/>
      <c r="N20" s="241"/>
      <c r="O20" s="241"/>
      <c r="P20" s="274">
        <f t="shared" si="7"/>
        <v>0</v>
      </c>
      <c r="Q20" s="274"/>
      <c r="R20" s="274"/>
      <c r="S20" s="245"/>
      <c r="T20" s="245"/>
      <c r="U20" s="245"/>
      <c r="V20" s="248">
        <f t="shared" si="8"/>
        <v>0</v>
      </c>
      <c r="W20" s="248"/>
      <c r="X20" s="248"/>
    </row>
    <row r="21" spans="1:24" ht="24.9" customHeight="1">
      <c r="A21" s="224"/>
      <c r="B21" s="238"/>
      <c r="C21" s="238"/>
      <c r="D21" s="238"/>
      <c r="E21" s="226"/>
      <c r="F21" s="227"/>
      <c r="G21" s="239"/>
      <c r="H21" s="239"/>
      <c r="I21" s="239"/>
      <c r="J21" s="3"/>
      <c r="K21" s="265">
        <f t="shared" si="6"/>
        <v>0</v>
      </c>
      <c r="L21" s="265"/>
      <c r="M21" s="241"/>
      <c r="N21" s="241"/>
      <c r="O21" s="241"/>
      <c r="P21" s="269">
        <f t="shared" si="7"/>
        <v>0</v>
      </c>
      <c r="Q21" s="269"/>
      <c r="R21" s="269"/>
      <c r="S21" s="245"/>
      <c r="T21" s="245"/>
      <c r="U21" s="245"/>
      <c r="V21" s="246">
        <f t="shared" si="8"/>
        <v>0</v>
      </c>
      <c r="W21" s="246"/>
      <c r="X21" s="246"/>
    </row>
    <row r="22" spans="1:24" ht="24.9" customHeight="1">
      <c r="A22" s="224"/>
      <c r="B22" s="238"/>
      <c r="C22" s="238"/>
      <c r="D22" s="238"/>
      <c r="E22" s="226"/>
      <c r="F22" s="227"/>
      <c r="G22" s="239"/>
      <c r="H22" s="239"/>
      <c r="I22" s="239"/>
      <c r="J22" s="3"/>
      <c r="K22" s="265">
        <f t="shared" si="6"/>
        <v>0</v>
      </c>
      <c r="L22" s="265"/>
      <c r="M22" s="241"/>
      <c r="N22" s="241"/>
      <c r="O22" s="241"/>
      <c r="P22" s="269">
        <f t="shared" si="7"/>
        <v>0</v>
      </c>
      <c r="Q22" s="269"/>
      <c r="R22" s="269"/>
      <c r="S22" s="245"/>
      <c r="T22" s="245"/>
      <c r="U22" s="245"/>
      <c r="V22" s="246">
        <f t="shared" si="8"/>
        <v>0</v>
      </c>
      <c r="W22" s="246"/>
      <c r="X22" s="246"/>
    </row>
    <row r="23" spans="1:24" ht="24.9" customHeight="1">
      <c r="A23" s="224"/>
      <c r="B23" s="256"/>
      <c r="C23" s="256"/>
      <c r="D23" s="256"/>
      <c r="E23" s="257"/>
      <c r="F23" s="258"/>
      <c r="G23" s="259"/>
      <c r="H23" s="259"/>
      <c r="I23" s="259"/>
      <c r="J23" s="4"/>
      <c r="K23" s="277">
        <f t="shared" si="6"/>
        <v>0</v>
      </c>
      <c r="L23" s="277"/>
      <c r="M23" s="261"/>
      <c r="N23" s="261"/>
      <c r="O23" s="261"/>
      <c r="P23" s="278">
        <f t="shared" si="7"/>
        <v>0</v>
      </c>
      <c r="Q23" s="278"/>
      <c r="R23" s="278"/>
      <c r="S23" s="279"/>
      <c r="T23" s="279"/>
      <c r="U23" s="279"/>
      <c r="V23" s="250">
        <f t="shared" si="8"/>
        <v>0</v>
      </c>
      <c r="W23" s="250"/>
      <c r="X23" s="250"/>
    </row>
    <row r="24" spans="1:24" ht="24.9" customHeight="1">
      <c r="A24" s="224"/>
      <c r="B24" s="251" t="s">
        <v>4</v>
      </c>
      <c r="C24" s="252"/>
      <c r="D24" s="252"/>
      <c r="E24" s="252"/>
      <c r="F24" s="252"/>
      <c r="G24" s="252"/>
      <c r="H24" s="252"/>
      <c r="I24" s="252"/>
      <c r="J24" s="252"/>
      <c r="K24" s="253" t="s">
        <v>9</v>
      </c>
      <c r="L24" s="253"/>
      <c r="M24" s="253"/>
      <c r="N24" s="253"/>
      <c r="O24" s="254"/>
      <c r="P24" s="255">
        <f>SUM(P18:R23)</f>
        <v>0</v>
      </c>
      <c r="Q24" s="255"/>
      <c r="R24" s="255"/>
      <c r="S24" s="255">
        <f>SUM(S18:U23)</f>
        <v>0</v>
      </c>
      <c r="T24" s="255"/>
      <c r="U24" s="255"/>
      <c r="V24" s="255">
        <f>SUM(V18:X23)</f>
        <v>0</v>
      </c>
      <c r="W24" s="255"/>
      <c r="X24" s="255"/>
    </row>
    <row r="25" spans="1:24" ht="24.9" customHeight="1">
      <c r="A25" s="224" t="s">
        <v>10</v>
      </c>
      <c r="B25" s="283"/>
      <c r="C25" s="283"/>
      <c r="D25" s="283"/>
      <c r="E25" s="284"/>
      <c r="F25" s="285"/>
      <c r="G25" s="286"/>
      <c r="H25" s="287"/>
      <c r="I25" s="288"/>
      <c r="J25" s="6"/>
      <c r="K25" s="289">
        <f t="shared" ref="K25:K30" si="9">+J25/25</f>
        <v>0</v>
      </c>
      <c r="L25" s="290"/>
      <c r="M25" s="291"/>
      <c r="N25" s="292"/>
      <c r="O25" s="293"/>
      <c r="P25" s="275">
        <f t="shared" ref="P25:P30" si="10">ROUNDDOWN(K25*M25,-1)</f>
        <v>0</v>
      </c>
      <c r="Q25" s="275"/>
      <c r="R25" s="275"/>
      <c r="S25" s="308"/>
      <c r="T25" s="309"/>
      <c r="U25" s="310"/>
      <c r="V25" s="237">
        <f t="shared" ref="V25:V30" si="11">P25-S25</f>
        <v>0</v>
      </c>
      <c r="W25" s="237"/>
      <c r="X25" s="237"/>
    </row>
    <row r="26" spans="1:24" ht="24.9" customHeight="1">
      <c r="A26" s="224"/>
      <c r="B26" s="238"/>
      <c r="C26" s="238"/>
      <c r="D26" s="238"/>
      <c r="E26" s="226"/>
      <c r="F26" s="227"/>
      <c r="G26" s="294"/>
      <c r="H26" s="295"/>
      <c r="I26" s="296"/>
      <c r="J26" s="3"/>
      <c r="K26" s="311">
        <f t="shared" si="9"/>
        <v>0</v>
      </c>
      <c r="L26" s="312"/>
      <c r="M26" s="266"/>
      <c r="N26" s="267"/>
      <c r="O26" s="268"/>
      <c r="P26" s="269">
        <f t="shared" si="10"/>
        <v>0</v>
      </c>
      <c r="Q26" s="269"/>
      <c r="R26" s="269"/>
      <c r="S26" s="313"/>
      <c r="T26" s="314"/>
      <c r="U26" s="315"/>
      <c r="V26" s="246">
        <f t="shared" si="11"/>
        <v>0</v>
      </c>
      <c r="W26" s="246"/>
      <c r="X26" s="246"/>
    </row>
    <row r="27" spans="1:24" ht="24.9" customHeight="1">
      <c r="A27" s="224"/>
      <c r="B27" s="297"/>
      <c r="C27" s="297"/>
      <c r="D27" s="297"/>
      <c r="E27" s="298"/>
      <c r="F27" s="299"/>
      <c r="G27" s="300"/>
      <c r="H27" s="301"/>
      <c r="I27" s="302"/>
      <c r="J27" s="7"/>
      <c r="K27" s="303">
        <f t="shared" si="9"/>
        <v>0</v>
      </c>
      <c r="L27" s="304"/>
      <c r="M27" s="305"/>
      <c r="N27" s="306"/>
      <c r="O27" s="307"/>
      <c r="P27" s="278">
        <f t="shared" si="10"/>
        <v>0</v>
      </c>
      <c r="Q27" s="278"/>
      <c r="R27" s="278"/>
      <c r="S27" s="316"/>
      <c r="T27" s="317"/>
      <c r="U27" s="318"/>
      <c r="V27" s="248">
        <f t="shared" si="11"/>
        <v>0</v>
      </c>
      <c r="W27" s="248"/>
      <c r="X27" s="248"/>
    </row>
    <row r="28" spans="1:24" ht="24.9" customHeight="1">
      <c r="A28" s="224"/>
      <c r="B28" s="238"/>
      <c r="C28" s="238"/>
      <c r="D28" s="238"/>
      <c r="E28" s="226"/>
      <c r="F28" s="227"/>
      <c r="G28" s="294"/>
      <c r="H28" s="295"/>
      <c r="I28" s="296"/>
      <c r="J28" s="3"/>
      <c r="K28" s="265">
        <f t="shared" si="9"/>
        <v>0</v>
      </c>
      <c r="L28" s="265"/>
      <c r="M28" s="266"/>
      <c r="N28" s="267"/>
      <c r="O28" s="268"/>
      <c r="P28" s="269">
        <f t="shared" si="10"/>
        <v>0</v>
      </c>
      <c r="Q28" s="269"/>
      <c r="R28" s="269"/>
      <c r="S28" s="313"/>
      <c r="T28" s="314"/>
      <c r="U28" s="315"/>
      <c r="V28" s="246">
        <f t="shared" si="11"/>
        <v>0</v>
      </c>
      <c r="W28" s="246"/>
      <c r="X28" s="246"/>
    </row>
    <row r="29" spans="1:24" ht="24.9" customHeight="1">
      <c r="A29" s="224"/>
      <c r="B29" s="238"/>
      <c r="C29" s="238"/>
      <c r="D29" s="238"/>
      <c r="E29" s="226"/>
      <c r="F29" s="227"/>
      <c r="G29" s="239"/>
      <c r="H29" s="239"/>
      <c r="I29" s="239"/>
      <c r="J29" s="3"/>
      <c r="K29" s="265">
        <f t="shared" si="9"/>
        <v>0</v>
      </c>
      <c r="L29" s="265"/>
      <c r="M29" s="266"/>
      <c r="N29" s="267"/>
      <c r="O29" s="268"/>
      <c r="P29" s="269">
        <f t="shared" si="10"/>
        <v>0</v>
      </c>
      <c r="Q29" s="269"/>
      <c r="R29" s="269"/>
      <c r="S29" s="313"/>
      <c r="T29" s="314"/>
      <c r="U29" s="315"/>
      <c r="V29" s="246">
        <f t="shared" si="11"/>
        <v>0</v>
      </c>
      <c r="W29" s="246"/>
      <c r="X29" s="246"/>
    </row>
    <row r="30" spans="1:24" ht="24.9" customHeight="1">
      <c r="A30" s="224"/>
      <c r="B30" s="256"/>
      <c r="C30" s="256"/>
      <c r="D30" s="256"/>
      <c r="E30" s="257"/>
      <c r="F30" s="258"/>
      <c r="G30" s="259"/>
      <c r="H30" s="259"/>
      <c r="I30" s="259"/>
      <c r="J30" s="4"/>
      <c r="K30" s="277">
        <f t="shared" si="9"/>
        <v>0</v>
      </c>
      <c r="L30" s="277"/>
      <c r="M30" s="261"/>
      <c r="N30" s="261"/>
      <c r="O30" s="261"/>
      <c r="P30" s="278">
        <f t="shared" si="10"/>
        <v>0</v>
      </c>
      <c r="Q30" s="278"/>
      <c r="R30" s="278"/>
      <c r="S30" s="279"/>
      <c r="T30" s="279"/>
      <c r="U30" s="279"/>
      <c r="V30" s="250">
        <f t="shared" si="11"/>
        <v>0</v>
      </c>
      <c r="W30" s="250"/>
      <c r="X30" s="250"/>
    </row>
    <row r="31" spans="1:24" ht="24.9" customHeight="1">
      <c r="A31" s="224"/>
      <c r="B31" s="251" t="s">
        <v>4</v>
      </c>
      <c r="C31" s="252"/>
      <c r="D31" s="252"/>
      <c r="E31" s="252"/>
      <c r="F31" s="252"/>
      <c r="G31" s="252"/>
      <c r="H31" s="252"/>
      <c r="I31" s="252"/>
      <c r="J31" s="252"/>
      <c r="K31" s="253" t="s">
        <v>11</v>
      </c>
      <c r="L31" s="253"/>
      <c r="M31" s="253"/>
      <c r="N31" s="253"/>
      <c r="O31" s="254"/>
      <c r="P31" s="255">
        <f>SUM(P25:R30)</f>
        <v>0</v>
      </c>
      <c r="Q31" s="255"/>
      <c r="R31" s="255"/>
      <c r="S31" s="255">
        <f>SUM(S25:U30)</f>
        <v>0</v>
      </c>
      <c r="T31" s="255"/>
      <c r="U31" s="255"/>
      <c r="V31" s="255">
        <f>SUM(V25:X30)</f>
        <v>0</v>
      </c>
      <c r="W31" s="255"/>
      <c r="X31" s="255"/>
    </row>
    <row r="32" spans="1:24" ht="24.9" customHeight="1">
      <c r="P32" s="319" t="s">
        <v>12</v>
      </c>
      <c r="Q32" s="320"/>
      <c r="R32" s="320"/>
      <c r="S32" s="321">
        <f>V10+V17+V24+V31</f>
        <v>0</v>
      </c>
      <c r="T32" s="321"/>
      <c r="U32" s="321"/>
      <c r="V32" s="321"/>
      <c r="W32" s="321"/>
      <c r="X32" s="8" t="s">
        <v>13</v>
      </c>
    </row>
  </sheetData>
  <mergeCells count="228">
    <mergeCell ref="P31:R31"/>
    <mergeCell ref="S31:U31"/>
    <mergeCell ref="V31:X31"/>
    <mergeCell ref="P32:R32"/>
    <mergeCell ref="S32:W32"/>
    <mergeCell ref="S29:U29"/>
    <mergeCell ref="V29:X29"/>
    <mergeCell ref="B30:D30"/>
    <mergeCell ref="E30:F30"/>
    <mergeCell ref="G30:I30"/>
    <mergeCell ref="K30:L30"/>
    <mergeCell ref="M30:O30"/>
    <mergeCell ref="P30:R30"/>
    <mergeCell ref="S30:U30"/>
    <mergeCell ref="V30:X30"/>
    <mergeCell ref="P27:R27"/>
    <mergeCell ref="S27:U27"/>
    <mergeCell ref="V27:X27"/>
    <mergeCell ref="M28:O28"/>
    <mergeCell ref="P28:R28"/>
    <mergeCell ref="S28:U28"/>
    <mergeCell ref="V28:X28"/>
    <mergeCell ref="B29:D29"/>
    <mergeCell ref="E29:F29"/>
    <mergeCell ref="G29:I29"/>
    <mergeCell ref="K29:L29"/>
    <mergeCell ref="M29:O29"/>
    <mergeCell ref="P29:R29"/>
    <mergeCell ref="P25:R25"/>
    <mergeCell ref="S25:U25"/>
    <mergeCell ref="V25:X25"/>
    <mergeCell ref="B26:D26"/>
    <mergeCell ref="E26:F26"/>
    <mergeCell ref="G26:I26"/>
    <mergeCell ref="K26:L26"/>
    <mergeCell ref="M26:O26"/>
    <mergeCell ref="P26:R26"/>
    <mergeCell ref="S26:U26"/>
    <mergeCell ref="V26:X26"/>
    <mergeCell ref="A25:A31"/>
    <mergeCell ref="B25:D25"/>
    <mergeCell ref="E25:F25"/>
    <mergeCell ref="G25:I25"/>
    <mergeCell ref="K25:L25"/>
    <mergeCell ref="M25:O25"/>
    <mergeCell ref="B28:D28"/>
    <mergeCell ref="E28:F28"/>
    <mergeCell ref="G28:I28"/>
    <mergeCell ref="K28:L28"/>
    <mergeCell ref="B27:D27"/>
    <mergeCell ref="E27:F27"/>
    <mergeCell ref="G27:I27"/>
    <mergeCell ref="K27:L27"/>
    <mergeCell ref="M27:O27"/>
    <mergeCell ref="B31:J31"/>
    <mergeCell ref="K31:O31"/>
    <mergeCell ref="S23:U23"/>
    <mergeCell ref="V23:X23"/>
    <mergeCell ref="B24:J24"/>
    <mergeCell ref="K24:O24"/>
    <mergeCell ref="P24:R24"/>
    <mergeCell ref="S24:U24"/>
    <mergeCell ref="V24:X24"/>
    <mergeCell ref="B23:D23"/>
    <mergeCell ref="E23:F23"/>
    <mergeCell ref="G23:I23"/>
    <mergeCell ref="K23:L23"/>
    <mergeCell ref="M23:O23"/>
    <mergeCell ref="P23:R23"/>
    <mergeCell ref="B22:D22"/>
    <mergeCell ref="E22:F22"/>
    <mergeCell ref="G22:I22"/>
    <mergeCell ref="K22:L22"/>
    <mergeCell ref="M22:O22"/>
    <mergeCell ref="P22:R22"/>
    <mergeCell ref="S22:U22"/>
    <mergeCell ref="V22:X22"/>
    <mergeCell ref="B21:D21"/>
    <mergeCell ref="E21:F21"/>
    <mergeCell ref="G21:I21"/>
    <mergeCell ref="K21:L21"/>
    <mergeCell ref="M21:O21"/>
    <mergeCell ref="P21:R21"/>
    <mergeCell ref="E20:F20"/>
    <mergeCell ref="G20:I20"/>
    <mergeCell ref="K20:L20"/>
    <mergeCell ref="M20:O20"/>
    <mergeCell ref="P20:R20"/>
    <mergeCell ref="S20:U20"/>
    <mergeCell ref="V20:X20"/>
    <mergeCell ref="S21:U21"/>
    <mergeCell ref="V21:X21"/>
    <mergeCell ref="B17:J17"/>
    <mergeCell ref="K17:O17"/>
    <mergeCell ref="P17:R17"/>
    <mergeCell ref="S17:U17"/>
    <mergeCell ref="V17:X17"/>
    <mergeCell ref="A18:A24"/>
    <mergeCell ref="B18:D18"/>
    <mergeCell ref="E18:F18"/>
    <mergeCell ref="G18:I18"/>
    <mergeCell ref="K18:L18"/>
    <mergeCell ref="A11:A17"/>
    <mergeCell ref="M18:O18"/>
    <mergeCell ref="P18:R18"/>
    <mergeCell ref="S18:U18"/>
    <mergeCell ref="V18:X18"/>
    <mergeCell ref="B19:D19"/>
    <mergeCell ref="E19:F19"/>
    <mergeCell ref="G19:I19"/>
    <mergeCell ref="K19:L19"/>
    <mergeCell ref="M19:O19"/>
    <mergeCell ref="P19:R19"/>
    <mergeCell ref="S19:U19"/>
    <mergeCell ref="V19:X19"/>
    <mergeCell ref="B20:D20"/>
    <mergeCell ref="S15:U15"/>
    <mergeCell ref="V15:X15"/>
    <mergeCell ref="B16:D16"/>
    <mergeCell ref="E16:F16"/>
    <mergeCell ref="G16:I16"/>
    <mergeCell ref="K16:L16"/>
    <mergeCell ref="M16:O16"/>
    <mergeCell ref="P16:R16"/>
    <mergeCell ref="S16:U16"/>
    <mergeCell ref="V16:X16"/>
    <mergeCell ref="B15:D15"/>
    <mergeCell ref="E15:F15"/>
    <mergeCell ref="G15:I15"/>
    <mergeCell ref="K15:L15"/>
    <mergeCell ref="M15:O15"/>
    <mergeCell ref="P15:R15"/>
    <mergeCell ref="B14:D14"/>
    <mergeCell ref="E14:F14"/>
    <mergeCell ref="G14:I14"/>
    <mergeCell ref="K14:L14"/>
    <mergeCell ref="B13:D13"/>
    <mergeCell ref="E13:F13"/>
    <mergeCell ref="G13:I13"/>
    <mergeCell ref="K13:L13"/>
    <mergeCell ref="M13:O13"/>
    <mergeCell ref="P13:R13"/>
    <mergeCell ref="S13:U13"/>
    <mergeCell ref="V13:X13"/>
    <mergeCell ref="M14:O14"/>
    <mergeCell ref="P14:R14"/>
    <mergeCell ref="S14:U14"/>
    <mergeCell ref="V14:X14"/>
    <mergeCell ref="P11:R11"/>
    <mergeCell ref="S11:U11"/>
    <mergeCell ref="V11:X11"/>
    <mergeCell ref="V12:X12"/>
    <mergeCell ref="B12:D12"/>
    <mergeCell ref="E12:F12"/>
    <mergeCell ref="G12:I12"/>
    <mergeCell ref="K12:L12"/>
    <mergeCell ref="M12:O12"/>
    <mergeCell ref="P12:R12"/>
    <mergeCell ref="S12:U12"/>
    <mergeCell ref="B11:D11"/>
    <mergeCell ref="E11:F11"/>
    <mergeCell ref="G11:I11"/>
    <mergeCell ref="K11:L11"/>
    <mergeCell ref="M11:O11"/>
    <mergeCell ref="S9:U9"/>
    <mergeCell ref="V9:X9"/>
    <mergeCell ref="B10:J10"/>
    <mergeCell ref="K10:O10"/>
    <mergeCell ref="P10:R10"/>
    <mergeCell ref="S10:U10"/>
    <mergeCell ref="V10:X10"/>
    <mergeCell ref="B9:D9"/>
    <mergeCell ref="E9:F9"/>
    <mergeCell ref="G9:I9"/>
    <mergeCell ref="K9:L9"/>
    <mergeCell ref="M9:O9"/>
    <mergeCell ref="P9:R9"/>
    <mergeCell ref="S7:U7"/>
    <mergeCell ref="V7:X7"/>
    <mergeCell ref="B8:D8"/>
    <mergeCell ref="E8:F8"/>
    <mergeCell ref="G8:I8"/>
    <mergeCell ref="K8:L8"/>
    <mergeCell ref="M8:O8"/>
    <mergeCell ref="P8:R8"/>
    <mergeCell ref="S8:U8"/>
    <mergeCell ref="V8:X8"/>
    <mergeCell ref="B7:D7"/>
    <mergeCell ref="E7:F7"/>
    <mergeCell ref="G7:I7"/>
    <mergeCell ref="K7:L7"/>
    <mergeCell ref="M7:O7"/>
    <mergeCell ref="P7:R7"/>
    <mergeCell ref="P5:R5"/>
    <mergeCell ref="S5:U5"/>
    <mergeCell ref="V5:X5"/>
    <mergeCell ref="B6:D6"/>
    <mergeCell ref="E6:F6"/>
    <mergeCell ref="G6:I6"/>
    <mergeCell ref="K6:L6"/>
    <mergeCell ref="M6:O6"/>
    <mergeCell ref="P6:R6"/>
    <mergeCell ref="S6:U6"/>
    <mergeCell ref="V6:X6"/>
    <mergeCell ref="M2:O3"/>
    <mergeCell ref="P2:R3"/>
    <mergeCell ref="S2:U3"/>
    <mergeCell ref="V2:X3"/>
    <mergeCell ref="A4:A10"/>
    <mergeCell ref="B4:D4"/>
    <mergeCell ref="E4:F4"/>
    <mergeCell ref="G4:I4"/>
    <mergeCell ref="K4:L4"/>
    <mergeCell ref="M4:O4"/>
    <mergeCell ref="A2:A3"/>
    <mergeCell ref="B2:D3"/>
    <mergeCell ref="E2:F3"/>
    <mergeCell ref="G2:I3"/>
    <mergeCell ref="J2:J3"/>
    <mergeCell ref="K2:L3"/>
    <mergeCell ref="P4:R4"/>
    <mergeCell ref="S4:U4"/>
    <mergeCell ref="V4:X4"/>
    <mergeCell ref="B5:D5"/>
    <mergeCell ref="E5:F5"/>
    <mergeCell ref="G5:I5"/>
    <mergeCell ref="K5:L5"/>
    <mergeCell ref="M5:O5"/>
  </mergeCells>
  <phoneticPr fontId="2"/>
  <pageMargins left="0.78700000000000003" right="0.27" top="0.98399999999999999" bottom="0.53" header="0.51200000000000001" footer="0.51200000000000001"/>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158"/>
  <sheetViews>
    <sheetView workbookViewId="0">
      <selection activeCell="B8" sqref="B8"/>
    </sheetView>
  </sheetViews>
  <sheetFormatPr defaultRowHeight="13.2"/>
  <cols>
    <col min="1" max="1" width="4.3828125" bestFit="1" customWidth="1"/>
    <col min="2" max="2" width="12.23046875" style="28" bestFit="1" customWidth="1"/>
    <col min="3" max="3" width="5.3828125" style="29" bestFit="1" customWidth="1"/>
    <col min="4" max="6" width="4.765625" style="29" bestFit="1" customWidth="1"/>
    <col min="7" max="10" width="5.3828125" style="29" bestFit="1" customWidth="1"/>
    <col min="11" max="11" width="11.4609375" style="29" customWidth="1"/>
    <col min="12" max="12" width="13.4609375" style="28" bestFit="1" customWidth="1"/>
    <col min="13" max="13" width="13.4609375" style="30" bestFit="1" customWidth="1"/>
    <col min="14" max="14" width="21.765625" style="25" bestFit="1" customWidth="1"/>
    <col min="15" max="15" width="6" style="25" bestFit="1" customWidth="1"/>
    <col min="16" max="24" width="8.765625" style="25"/>
    <col min="25" max="219" width="8.765625" style="27"/>
    <col min="220" max="220" width="4.4609375" style="27" customWidth="1"/>
    <col min="221" max="221" width="5.23046875" style="27" customWidth="1"/>
    <col min="222" max="222" width="3.61328125" style="27" bestFit="1" customWidth="1"/>
    <col min="223" max="223" width="6.69140625" style="27" customWidth="1"/>
    <col min="224" max="259" width="6.69140625" customWidth="1"/>
  </cols>
  <sheetData>
    <row r="1" spans="1:223" ht="12" customHeight="1">
      <c r="C1" s="75"/>
      <c r="D1" s="75"/>
      <c r="E1" s="75"/>
      <c r="F1" s="75"/>
      <c r="G1" s="75"/>
      <c r="H1" s="75"/>
      <c r="I1" s="75"/>
      <c r="J1" s="75"/>
      <c r="K1" s="75"/>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row>
    <row r="2" spans="1:223">
      <c r="B2" s="41"/>
      <c r="C2" s="76"/>
      <c r="D2" s="76"/>
      <c r="E2" s="76"/>
      <c r="F2" s="76"/>
      <c r="G2" s="76"/>
      <c r="H2" s="76"/>
      <c r="I2" s="76"/>
      <c r="J2" s="76"/>
      <c r="K2" s="76"/>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row>
    <row r="3" spans="1:223" ht="21" customHeight="1">
      <c r="B3" s="322" t="s">
        <v>58</v>
      </c>
      <c r="C3" s="326" t="s">
        <v>62</v>
      </c>
      <c r="D3" s="326"/>
      <c r="E3" s="326"/>
      <c r="F3" s="326"/>
      <c r="G3" s="326"/>
      <c r="H3" s="326"/>
      <c r="I3" s="326"/>
      <c r="J3" s="326"/>
      <c r="K3" s="35"/>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row>
    <row r="4" spans="1:223">
      <c r="B4" s="323"/>
      <c r="C4" s="326" t="s">
        <v>125</v>
      </c>
      <c r="D4" s="326"/>
      <c r="E4" s="326" t="s">
        <v>147</v>
      </c>
      <c r="F4" s="326"/>
      <c r="G4" s="326" t="s">
        <v>148</v>
      </c>
      <c r="H4" s="326"/>
      <c r="I4" s="326" t="s">
        <v>128</v>
      </c>
      <c r="J4" s="326"/>
      <c r="K4" s="35"/>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row>
    <row r="5" spans="1:223">
      <c r="B5" s="324"/>
      <c r="C5" s="42" t="s">
        <v>151</v>
      </c>
      <c r="D5" s="42" t="s">
        <v>152</v>
      </c>
      <c r="E5" s="42" t="s">
        <v>151</v>
      </c>
      <c r="F5" s="42" t="s">
        <v>152</v>
      </c>
      <c r="G5" s="42" t="s">
        <v>151</v>
      </c>
      <c r="H5" s="42" t="s">
        <v>152</v>
      </c>
      <c r="I5" s="42" t="s">
        <v>151</v>
      </c>
      <c r="J5" s="42" t="s">
        <v>152</v>
      </c>
      <c r="K5" s="35"/>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row>
    <row r="6" spans="1:223" ht="13.5" customHeight="1">
      <c r="A6">
        <v>20</v>
      </c>
      <c r="B6" s="80" t="s">
        <v>155</v>
      </c>
      <c r="C6" s="81">
        <v>85290</v>
      </c>
      <c r="D6" s="81">
        <v>63720</v>
      </c>
      <c r="E6" s="81">
        <v>91550</v>
      </c>
      <c r="F6" s="81">
        <v>69980</v>
      </c>
      <c r="G6" s="81">
        <v>138570</v>
      </c>
      <c r="H6" s="81">
        <v>117000</v>
      </c>
      <c r="I6" s="81">
        <v>201220</v>
      </c>
      <c r="J6" s="81">
        <v>179650</v>
      </c>
      <c r="K6" s="77"/>
      <c r="L6" s="74"/>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row>
    <row r="7" spans="1:223" ht="13.5" customHeight="1">
      <c r="A7">
        <v>21</v>
      </c>
      <c r="B7" s="80" t="s">
        <v>149</v>
      </c>
      <c r="C7" s="81">
        <v>63890</v>
      </c>
      <c r="D7" s="81">
        <v>49510</v>
      </c>
      <c r="E7" s="81">
        <v>70150</v>
      </c>
      <c r="F7" s="81">
        <v>55770</v>
      </c>
      <c r="G7" s="81">
        <v>117170</v>
      </c>
      <c r="H7" s="81">
        <v>102790</v>
      </c>
      <c r="I7" s="81">
        <v>179820</v>
      </c>
      <c r="J7" s="81">
        <v>165440</v>
      </c>
      <c r="K7" s="77"/>
      <c r="L7" s="74"/>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row>
    <row r="8" spans="1:223">
      <c r="A8">
        <v>31</v>
      </c>
      <c r="B8" s="80" t="s">
        <v>150</v>
      </c>
      <c r="C8" s="81">
        <v>53180</v>
      </c>
      <c r="D8" s="81">
        <v>42400</v>
      </c>
      <c r="E8" s="81">
        <v>59440</v>
      </c>
      <c r="F8" s="81">
        <v>48660</v>
      </c>
      <c r="G8" s="81">
        <v>106460</v>
      </c>
      <c r="H8" s="81">
        <v>95680</v>
      </c>
      <c r="I8" s="81">
        <v>169110</v>
      </c>
      <c r="J8" s="81">
        <v>158330</v>
      </c>
      <c r="K8" s="77"/>
      <c r="L8" s="74"/>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row>
    <row r="9" spans="1:223">
      <c r="A9">
        <v>41</v>
      </c>
      <c r="B9" s="80" t="s">
        <v>153</v>
      </c>
      <c r="C9" s="81">
        <v>51410</v>
      </c>
      <c r="D9" s="81">
        <v>42790</v>
      </c>
      <c r="E9" s="81">
        <v>57670</v>
      </c>
      <c r="F9" s="81">
        <v>49050</v>
      </c>
      <c r="G9" s="81">
        <v>104690</v>
      </c>
      <c r="H9" s="81">
        <v>96070</v>
      </c>
      <c r="I9" s="81">
        <v>167340</v>
      </c>
      <c r="J9" s="81">
        <v>158720</v>
      </c>
      <c r="K9" s="77"/>
      <c r="L9" s="74"/>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row>
    <row r="10" spans="1:223">
      <c r="A10">
        <v>51</v>
      </c>
      <c r="B10" s="80" t="s">
        <v>154</v>
      </c>
      <c r="C10" s="81">
        <v>45960</v>
      </c>
      <c r="D10" s="81">
        <v>38770</v>
      </c>
      <c r="E10" s="81">
        <v>52220</v>
      </c>
      <c r="F10" s="81">
        <v>45030</v>
      </c>
      <c r="G10" s="81">
        <v>99240</v>
      </c>
      <c r="H10" s="81">
        <v>92050</v>
      </c>
      <c r="I10" s="81">
        <v>161890</v>
      </c>
      <c r="J10" s="81">
        <v>154700</v>
      </c>
      <c r="K10" s="77"/>
      <c r="L10" s="74"/>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row>
    <row r="11" spans="1:223">
      <c r="A11">
        <v>61</v>
      </c>
      <c r="B11" s="80" t="s">
        <v>156</v>
      </c>
      <c r="C11" s="81">
        <v>42140</v>
      </c>
      <c r="D11" s="81">
        <v>35970</v>
      </c>
      <c r="E11" s="81">
        <v>48400</v>
      </c>
      <c r="F11" s="81">
        <v>42230</v>
      </c>
      <c r="G11" s="81">
        <v>95420</v>
      </c>
      <c r="H11" s="81">
        <v>89250</v>
      </c>
      <c r="I11" s="81">
        <v>158070</v>
      </c>
      <c r="J11" s="81">
        <v>151900</v>
      </c>
      <c r="K11" s="77"/>
      <c r="L11" s="74"/>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row>
    <row r="12" spans="1:223">
      <c r="A12">
        <v>71</v>
      </c>
      <c r="B12" s="80" t="s">
        <v>157</v>
      </c>
      <c r="C12" s="81">
        <v>39320</v>
      </c>
      <c r="D12" s="81">
        <v>33920</v>
      </c>
      <c r="E12" s="81">
        <v>45580</v>
      </c>
      <c r="F12" s="81">
        <v>40180</v>
      </c>
      <c r="G12" s="81">
        <v>92600</v>
      </c>
      <c r="H12" s="81">
        <v>87200</v>
      </c>
      <c r="I12" s="81">
        <v>155250</v>
      </c>
      <c r="J12" s="81">
        <v>149850</v>
      </c>
      <c r="K12" s="77"/>
      <c r="L12" s="74"/>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row>
    <row r="13" spans="1:223" ht="13.5" customHeight="1">
      <c r="A13">
        <v>81</v>
      </c>
      <c r="B13" s="80" t="s">
        <v>158</v>
      </c>
      <c r="C13" s="81">
        <v>37080</v>
      </c>
      <c r="D13" s="81">
        <v>32290</v>
      </c>
      <c r="E13" s="81">
        <v>43340</v>
      </c>
      <c r="F13" s="81">
        <v>38550</v>
      </c>
      <c r="G13" s="81">
        <v>90360</v>
      </c>
      <c r="H13" s="81">
        <v>85570</v>
      </c>
      <c r="I13" s="81">
        <v>153010</v>
      </c>
      <c r="J13" s="81">
        <v>148220</v>
      </c>
      <c r="K13" s="77"/>
      <c r="L13" s="74"/>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row>
    <row r="14" spans="1:223" ht="13.5" customHeight="1">
      <c r="A14">
        <v>91</v>
      </c>
      <c r="B14" s="80" t="s">
        <v>159</v>
      </c>
      <c r="C14" s="81">
        <v>32710</v>
      </c>
      <c r="D14" s="81">
        <v>28400</v>
      </c>
      <c r="E14" s="81">
        <v>38970</v>
      </c>
      <c r="F14" s="81">
        <v>34660</v>
      </c>
      <c r="G14" s="81">
        <v>85990</v>
      </c>
      <c r="H14" s="81">
        <v>81680</v>
      </c>
      <c r="I14" s="81">
        <v>148640</v>
      </c>
      <c r="J14" s="81">
        <v>144330</v>
      </c>
      <c r="K14" s="77"/>
      <c r="L14" s="74"/>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row>
    <row r="15" spans="1:223" ht="13.5" customHeight="1">
      <c r="A15">
        <v>101</v>
      </c>
      <c r="B15" s="80" t="s">
        <v>160</v>
      </c>
      <c r="C15" s="81">
        <v>31520</v>
      </c>
      <c r="D15" s="81">
        <v>27600</v>
      </c>
      <c r="E15" s="81">
        <v>37780</v>
      </c>
      <c r="F15" s="81">
        <v>33860</v>
      </c>
      <c r="G15" s="81">
        <v>84800</v>
      </c>
      <c r="H15" s="81">
        <v>80880</v>
      </c>
      <c r="I15" s="81">
        <v>147450</v>
      </c>
      <c r="J15" s="81">
        <v>143530</v>
      </c>
      <c r="K15" s="77"/>
      <c r="L15" s="74"/>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row>
    <row r="16" spans="1:223" ht="13.5" customHeight="1">
      <c r="A16">
        <v>111</v>
      </c>
      <c r="B16" s="80" t="s">
        <v>161</v>
      </c>
      <c r="C16" s="81">
        <v>30490</v>
      </c>
      <c r="D16" s="81">
        <v>26900</v>
      </c>
      <c r="E16" s="81">
        <v>36750</v>
      </c>
      <c r="F16" s="81">
        <v>33160</v>
      </c>
      <c r="G16" s="81">
        <v>83770</v>
      </c>
      <c r="H16" s="81">
        <v>80180</v>
      </c>
      <c r="I16" s="81">
        <v>146420</v>
      </c>
      <c r="J16" s="81">
        <v>142830</v>
      </c>
      <c r="K16" s="77"/>
      <c r="L16" s="74"/>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row>
    <row r="17" spans="1:223">
      <c r="A17">
        <v>121</v>
      </c>
      <c r="B17" s="80" t="s">
        <v>162</v>
      </c>
      <c r="C17" s="81">
        <v>29620</v>
      </c>
      <c r="D17" s="81">
        <v>26310</v>
      </c>
      <c r="E17" s="81">
        <v>35880</v>
      </c>
      <c r="F17" s="81">
        <v>32570</v>
      </c>
      <c r="G17" s="81">
        <v>82900</v>
      </c>
      <c r="H17" s="81">
        <v>79590</v>
      </c>
      <c r="I17" s="81">
        <v>145550</v>
      </c>
      <c r="J17" s="81">
        <v>142240</v>
      </c>
      <c r="K17" s="77"/>
      <c r="L17" s="74"/>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row>
    <row r="18" spans="1:223" ht="13.5" customHeight="1">
      <c r="A18">
        <v>131</v>
      </c>
      <c r="B18" s="80" t="s">
        <v>163</v>
      </c>
      <c r="C18" s="81">
        <v>28910</v>
      </c>
      <c r="D18" s="81">
        <v>25820</v>
      </c>
      <c r="E18" s="81">
        <v>35170</v>
      </c>
      <c r="F18" s="81">
        <v>32080</v>
      </c>
      <c r="G18" s="81">
        <v>82190</v>
      </c>
      <c r="H18" s="81">
        <v>79100</v>
      </c>
      <c r="I18" s="81">
        <v>144840</v>
      </c>
      <c r="J18" s="81">
        <v>141750</v>
      </c>
      <c r="K18" s="77"/>
      <c r="L18" s="74"/>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row>
    <row r="19" spans="1:223">
      <c r="A19">
        <v>141</v>
      </c>
      <c r="B19" s="80" t="s">
        <v>164</v>
      </c>
      <c r="C19" s="81">
        <v>28260</v>
      </c>
      <c r="D19" s="81">
        <v>25390</v>
      </c>
      <c r="E19" s="81">
        <v>34520</v>
      </c>
      <c r="F19" s="81">
        <v>31650</v>
      </c>
      <c r="G19" s="81">
        <v>81540</v>
      </c>
      <c r="H19" s="81">
        <v>78670</v>
      </c>
      <c r="I19" s="81">
        <v>144190</v>
      </c>
      <c r="J19" s="81">
        <v>141320</v>
      </c>
      <c r="K19" s="77"/>
      <c r="L19" s="74"/>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row>
    <row r="20" spans="1:223">
      <c r="A20">
        <v>151</v>
      </c>
      <c r="B20" s="80" t="s">
        <v>165</v>
      </c>
      <c r="C20" s="81">
        <v>28570</v>
      </c>
      <c r="D20" s="81">
        <v>25870</v>
      </c>
      <c r="E20" s="81">
        <v>34830</v>
      </c>
      <c r="F20" s="81">
        <v>32130</v>
      </c>
      <c r="G20" s="81">
        <v>81850</v>
      </c>
      <c r="H20" s="81">
        <v>79150</v>
      </c>
      <c r="I20" s="81">
        <v>144500</v>
      </c>
      <c r="J20" s="81">
        <v>141800</v>
      </c>
      <c r="K20" s="77"/>
      <c r="L20" s="74"/>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row>
    <row r="21" spans="1:223" ht="13.5" customHeight="1">
      <c r="A21">
        <v>161</v>
      </c>
      <c r="B21" s="80" t="s">
        <v>166</v>
      </c>
      <c r="C21" s="81">
        <v>28040</v>
      </c>
      <c r="D21" s="81">
        <v>25500</v>
      </c>
      <c r="E21" s="81">
        <v>34300</v>
      </c>
      <c r="F21" s="81">
        <v>31760</v>
      </c>
      <c r="G21" s="81">
        <v>81320</v>
      </c>
      <c r="H21" s="81">
        <v>78780</v>
      </c>
      <c r="I21" s="81">
        <v>143970</v>
      </c>
      <c r="J21" s="81">
        <v>141430</v>
      </c>
      <c r="K21" s="77"/>
      <c r="L21" s="74"/>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row>
    <row r="22" spans="1:223" ht="13.5" customHeight="1">
      <c r="A22">
        <v>171</v>
      </c>
      <c r="B22" s="80" t="s">
        <v>167</v>
      </c>
      <c r="C22" s="81">
        <v>27550</v>
      </c>
      <c r="D22" s="81">
        <v>25150</v>
      </c>
      <c r="E22" s="81">
        <v>33810</v>
      </c>
      <c r="F22" s="81">
        <v>31410</v>
      </c>
      <c r="G22" s="81">
        <v>80830</v>
      </c>
      <c r="H22" s="81">
        <v>78430</v>
      </c>
      <c r="I22" s="81">
        <v>143480</v>
      </c>
      <c r="J22" s="81">
        <v>141080</v>
      </c>
      <c r="K22" s="77"/>
      <c r="L22" s="74"/>
    </row>
    <row r="23" spans="1:223" ht="13.5" customHeight="1">
      <c r="B23" s="78"/>
      <c r="C23" s="79"/>
      <c r="D23" s="77"/>
      <c r="E23" s="77"/>
      <c r="F23" s="79"/>
      <c r="G23" s="79"/>
      <c r="H23" s="79"/>
      <c r="I23" s="79"/>
      <c r="J23" s="77"/>
      <c r="K23" s="77"/>
      <c r="L23" s="33"/>
      <c r="M23" s="36"/>
      <c r="N23" s="37"/>
      <c r="O23" s="34"/>
    </row>
    <row r="24" spans="1:223" ht="13.5" customHeight="1">
      <c r="B24" s="78"/>
      <c r="C24" s="79"/>
      <c r="D24" s="77"/>
      <c r="E24" s="77"/>
      <c r="F24" s="79"/>
      <c r="G24" s="79"/>
      <c r="H24" s="79"/>
      <c r="I24" s="79"/>
      <c r="J24" s="77"/>
      <c r="K24" s="77"/>
      <c r="L24" s="33"/>
      <c r="M24" s="36"/>
      <c r="N24" s="37"/>
      <c r="O24" s="34"/>
    </row>
    <row r="25" spans="1:223">
      <c r="B25" s="325" t="s">
        <v>58</v>
      </c>
      <c r="C25" s="326" t="s">
        <v>63</v>
      </c>
      <c r="D25" s="326"/>
      <c r="E25" s="326"/>
      <c r="F25" s="326"/>
      <c r="G25" s="326"/>
      <c r="H25" s="326"/>
      <c r="I25" s="326"/>
      <c r="J25" s="326"/>
      <c r="K25" s="77"/>
      <c r="L25" s="33"/>
      <c r="M25" s="36"/>
      <c r="N25" s="37"/>
      <c r="O25" s="34"/>
    </row>
    <row r="26" spans="1:223" ht="13.5" customHeight="1">
      <c r="B26" s="325"/>
      <c r="C26" s="326" t="s">
        <v>125</v>
      </c>
      <c r="D26" s="326"/>
      <c r="E26" s="326" t="s">
        <v>147</v>
      </c>
      <c r="F26" s="326"/>
      <c r="G26" s="326" t="s">
        <v>148</v>
      </c>
      <c r="H26" s="326"/>
      <c r="I26" s="326" t="s">
        <v>128</v>
      </c>
      <c r="J26" s="326"/>
      <c r="K26" s="77"/>
      <c r="L26" s="33"/>
      <c r="M26" s="36"/>
      <c r="N26" s="37"/>
      <c r="O26" s="34"/>
    </row>
    <row r="27" spans="1:223">
      <c r="B27" s="325"/>
      <c r="C27" s="42" t="s">
        <v>151</v>
      </c>
      <c r="D27" s="42" t="s">
        <v>152</v>
      </c>
      <c r="E27" s="42" t="s">
        <v>151</v>
      </c>
      <c r="F27" s="42" t="s">
        <v>152</v>
      </c>
      <c r="G27" s="42" t="s">
        <v>151</v>
      </c>
      <c r="H27" s="42" t="s">
        <v>152</v>
      </c>
      <c r="I27" s="42" t="s">
        <v>151</v>
      </c>
      <c r="J27" s="42" t="s">
        <v>152</v>
      </c>
      <c r="K27" s="77"/>
      <c r="L27" s="33"/>
      <c r="M27" s="36"/>
      <c r="N27" s="37"/>
      <c r="O27" s="34"/>
    </row>
    <row r="28" spans="1:223">
      <c r="A28">
        <v>20</v>
      </c>
      <c r="B28" s="80" t="s">
        <v>155</v>
      </c>
      <c r="C28" s="82">
        <v>780</v>
      </c>
      <c r="D28" s="82">
        <v>570</v>
      </c>
      <c r="E28" s="82">
        <v>840</v>
      </c>
      <c r="F28" s="82">
        <v>630</v>
      </c>
      <c r="G28" s="82">
        <v>1280</v>
      </c>
      <c r="H28" s="82">
        <v>1070</v>
      </c>
      <c r="I28" s="82">
        <v>1900</v>
      </c>
      <c r="J28" s="82">
        <v>1690</v>
      </c>
      <c r="K28" s="77"/>
      <c r="L28" s="33"/>
      <c r="M28" s="36"/>
      <c r="N28" s="37"/>
      <c r="O28" s="34"/>
    </row>
    <row r="29" spans="1:223">
      <c r="A29">
        <v>21</v>
      </c>
      <c r="B29" s="80" t="s">
        <v>149</v>
      </c>
      <c r="C29" s="82">
        <v>570</v>
      </c>
      <c r="D29" s="82">
        <v>420</v>
      </c>
      <c r="E29" s="82">
        <v>630</v>
      </c>
      <c r="F29" s="82">
        <v>480</v>
      </c>
      <c r="G29" s="82">
        <v>1070</v>
      </c>
      <c r="H29" s="82">
        <v>920</v>
      </c>
      <c r="I29" s="82">
        <v>1690</v>
      </c>
      <c r="J29" s="82">
        <v>1540</v>
      </c>
      <c r="K29" s="77"/>
      <c r="L29" s="33"/>
      <c r="M29" s="36"/>
      <c r="N29" s="37"/>
      <c r="O29" s="34"/>
    </row>
    <row r="30" spans="1:223" ht="13.5" customHeight="1">
      <c r="A30">
        <v>31</v>
      </c>
      <c r="B30" s="80" t="s">
        <v>150</v>
      </c>
      <c r="C30" s="82">
        <v>460</v>
      </c>
      <c r="D30" s="82">
        <v>350</v>
      </c>
      <c r="E30" s="82">
        <v>520</v>
      </c>
      <c r="F30" s="82">
        <v>410</v>
      </c>
      <c r="G30" s="82">
        <v>960</v>
      </c>
      <c r="H30" s="82">
        <v>850</v>
      </c>
      <c r="I30" s="82">
        <v>1580</v>
      </c>
      <c r="J30" s="82">
        <v>1470</v>
      </c>
      <c r="K30" s="77"/>
      <c r="L30" s="33"/>
      <c r="M30" s="36"/>
      <c r="N30" s="37"/>
      <c r="O30" s="34"/>
    </row>
    <row r="31" spans="1:223" ht="13.5" customHeight="1">
      <c r="A31">
        <v>41</v>
      </c>
      <c r="B31" s="80" t="s">
        <v>153</v>
      </c>
      <c r="C31" s="82">
        <v>440</v>
      </c>
      <c r="D31" s="82">
        <v>360</v>
      </c>
      <c r="E31" s="82">
        <v>500</v>
      </c>
      <c r="F31" s="82">
        <v>420</v>
      </c>
      <c r="G31" s="82">
        <v>940</v>
      </c>
      <c r="H31" s="82">
        <v>860</v>
      </c>
      <c r="I31" s="82">
        <v>1560</v>
      </c>
      <c r="J31" s="82">
        <v>1480</v>
      </c>
      <c r="K31" s="77"/>
      <c r="L31" s="33"/>
      <c r="M31" s="36"/>
      <c r="N31" s="37"/>
      <c r="O31" s="34"/>
    </row>
    <row r="32" spans="1:223" ht="13.5" customHeight="1">
      <c r="A32">
        <v>51</v>
      </c>
      <c r="B32" s="80" t="s">
        <v>154</v>
      </c>
      <c r="C32" s="82">
        <v>390</v>
      </c>
      <c r="D32" s="82">
        <v>320</v>
      </c>
      <c r="E32" s="82">
        <v>450</v>
      </c>
      <c r="F32" s="82">
        <v>380</v>
      </c>
      <c r="G32" s="82">
        <v>890</v>
      </c>
      <c r="H32" s="82">
        <v>820</v>
      </c>
      <c r="I32" s="82">
        <v>1510</v>
      </c>
      <c r="J32" s="82">
        <v>1440</v>
      </c>
      <c r="K32" s="77"/>
      <c r="L32" s="33"/>
      <c r="M32" s="36"/>
      <c r="N32" s="37"/>
      <c r="O32" s="34"/>
    </row>
    <row r="33" spans="1:223">
      <c r="A33">
        <v>61</v>
      </c>
      <c r="B33" s="80" t="s">
        <v>156</v>
      </c>
      <c r="C33" s="82">
        <v>350</v>
      </c>
      <c r="D33" s="82">
        <v>290</v>
      </c>
      <c r="E33" s="82">
        <v>410</v>
      </c>
      <c r="F33" s="82">
        <v>350</v>
      </c>
      <c r="G33" s="82">
        <v>850</v>
      </c>
      <c r="H33" s="82">
        <v>790</v>
      </c>
      <c r="I33" s="82">
        <v>1470</v>
      </c>
      <c r="J33" s="82">
        <v>1410</v>
      </c>
      <c r="K33" s="77"/>
      <c r="L33" s="33"/>
      <c r="M33" s="36"/>
      <c r="N33" s="37"/>
      <c r="O33" s="34"/>
    </row>
    <row r="34" spans="1:223" ht="13.5" customHeight="1">
      <c r="A34">
        <v>71</v>
      </c>
      <c r="B34" s="80" t="s">
        <v>157</v>
      </c>
      <c r="C34" s="82">
        <v>320</v>
      </c>
      <c r="D34" s="82">
        <v>270</v>
      </c>
      <c r="E34" s="82">
        <v>380</v>
      </c>
      <c r="F34" s="82">
        <v>330</v>
      </c>
      <c r="G34" s="82">
        <v>820</v>
      </c>
      <c r="H34" s="82">
        <v>770</v>
      </c>
      <c r="I34" s="82">
        <v>1440</v>
      </c>
      <c r="J34" s="82">
        <v>1390</v>
      </c>
      <c r="K34" s="77"/>
      <c r="L34" s="33"/>
      <c r="M34" s="36"/>
      <c r="N34" s="37"/>
      <c r="O34" s="34"/>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row>
    <row r="35" spans="1:223">
      <c r="A35">
        <v>81</v>
      </c>
      <c r="B35" s="80" t="s">
        <v>158</v>
      </c>
      <c r="C35" s="82">
        <v>300</v>
      </c>
      <c r="D35" s="82">
        <v>250</v>
      </c>
      <c r="E35" s="82">
        <v>360</v>
      </c>
      <c r="F35" s="82">
        <v>310</v>
      </c>
      <c r="G35" s="82">
        <v>800</v>
      </c>
      <c r="H35" s="82">
        <v>750</v>
      </c>
      <c r="I35" s="82">
        <v>1420</v>
      </c>
      <c r="J35" s="82">
        <v>1370</v>
      </c>
      <c r="K35" s="77"/>
      <c r="L35" s="33"/>
      <c r="M35" s="36"/>
      <c r="N35" s="37"/>
      <c r="O35" s="34"/>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row>
    <row r="36" spans="1:223">
      <c r="A36">
        <v>91</v>
      </c>
      <c r="B36" s="80" t="s">
        <v>159</v>
      </c>
      <c r="C36" s="82">
        <v>260</v>
      </c>
      <c r="D36" s="82">
        <v>210</v>
      </c>
      <c r="E36" s="82">
        <v>320</v>
      </c>
      <c r="F36" s="82">
        <v>270</v>
      </c>
      <c r="G36" s="82">
        <v>760</v>
      </c>
      <c r="H36" s="82">
        <v>710</v>
      </c>
      <c r="I36" s="82">
        <v>1380</v>
      </c>
      <c r="J36" s="82">
        <v>1330</v>
      </c>
      <c r="K36" s="77"/>
      <c r="L36" s="33"/>
      <c r="M36" s="36"/>
      <c r="N36" s="37"/>
      <c r="O36" s="34"/>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row>
    <row r="37" spans="1:223">
      <c r="A37">
        <v>101</v>
      </c>
      <c r="B37" s="80" t="s">
        <v>160</v>
      </c>
      <c r="C37" s="82">
        <v>240</v>
      </c>
      <c r="D37" s="82">
        <v>200</v>
      </c>
      <c r="E37" s="82">
        <v>300</v>
      </c>
      <c r="F37" s="82">
        <v>260</v>
      </c>
      <c r="G37" s="82">
        <v>740</v>
      </c>
      <c r="H37" s="82">
        <v>700</v>
      </c>
      <c r="I37" s="82">
        <v>1360</v>
      </c>
      <c r="J37" s="82">
        <v>1320</v>
      </c>
      <c r="K37" s="77"/>
      <c r="L37" s="33"/>
      <c r="M37" s="36"/>
      <c r="N37" s="37"/>
      <c r="O37" s="34"/>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row>
    <row r="38" spans="1:223" ht="13.5" customHeight="1">
      <c r="A38">
        <v>111</v>
      </c>
      <c r="B38" s="80" t="s">
        <v>161</v>
      </c>
      <c r="C38" s="82">
        <v>230</v>
      </c>
      <c r="D38" s="82">
        <v>200</v>
      </c>
      <c r="E38" s="82">
        <v>290</v>
      </c>
      <c r="F38" s="82">
        <v>260</v>
      </c>
      <c r="G38" s="82">
        <v>730</v>
      </c>
      <c r="H38" s="82">
        <v>700</v>
      </c>
      <c r="I38" s="82">
        <v>1350</v>
      </c>
      <c r="J38" s="82">
        <v>1320</v>
      </c>
      <c r="K38" s="77"/>
      <c r="L38" s="33"/>
      <c r="M38" s="36"/>
      <c r="N38" s="37"/>
      <c r="O38" s="34"/>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row>
    <row r="39" spans="1:223" ht="13.5" customHeight="1">
      <c r="A39">
        <v>121</v>
      </c>
      <c r="B39" s="80" t="s">
        <v>162</v>
      </c>
      <c r="C39" s="82">
        <v>220</v>
      </c>
      <c r="D39" s="82">
        <v>190</v>
      </c>
      <c r="E39" s="82">
        <v>280</v>
      </c>
      <c r="F39" s="82">
        <v>250</v>
      </c>
      <c r="G39" s="82">
        <v>720</v>
      </c>
      <c r="H39" s="82">
        <v>690</v>
      </c>
      <c r="I39" s="82">
        <v>1340</v>
      </c>
      <c r="J39" s="82">
        <v>1310</v>
      </c>
      <c r="K39" s="77"/>
      <c r="L39" s="33"/>
      <c r="M39" s="36"/>
      <c r="N39" s="37"/>
      <c r="O39" s="34"/>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row>
    <row r="40" spans="1:223">
      <c r="A40">
        <v>131</v>
      </c>
      <c r="B40" s="80" t="s">
        <v>163</v>
      </c>
      <c r="C40" s="82">
        <v>220</v>
      </c>
      <c r="D40" s="82">
        <v>190</v>
      </c>
      <c r="E40" s="82">
        <v>280</v>
      </c>
      <c r="F40" s="82">
        <v>250</v>
      </c>
      <c r="G40" s="82">
        <v>720</v>
      </c>
      <c r="H40" s="82">
        <v>690</v>
      </c>
      <c r="I40" s="82">
        <v>1340</v>
      </c>
      <c r="J40" s="82">
        <v>1310</v>
      </c>
      <c r="K40" s="77"/>
      <c r="L40" s="33"/>
      <c r="M40" s="36"/>
      <c r="N40" s="37"/>
      <c r="O40" s="34"/>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row>
    <row r="41" spans="1:223">
      <c r="A41">
        <v>141</v>
      </c>
      <c r="B41" s="80" t="s">
        <v>164</v>
      </c>
      <c r="C41" s="82">
        <v>210</v>
      </c>
      <c r="D41" s="82">
        <v>180</v>
      </c>
      <c r="E41" s="82">
        <v>270</v>
      </c>
      <c r="F41" s="82">
        <v>240</v>
      </c>
      <c r="G41" s="82">
        <v>710</v>
      </c>
      <c r="H41" s="82">
        <v>680</v>
      </c>
      <c r="I41" s="82">
        <v>1330</v>
      </c>
      <c r="J41" s="82">
        <v>1300</v>
      </c>
      <c r="K41" s="77"/>
      <c r="L41" s="33"/>
      <c r="M41" s="36"/>
      <c r="N41" s="37"/>
      <c r="O41" s="34"/>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row>
    <row r="42" spans="1:223">
      <c r="A42">
        <v>151</v>
      </c>
      <c r="B42" s="80" t="s">
        <v>165</v>
      </c>
      <c r="C42" s="82">
        <v>210</v>
      </c>
      <c r="D42" s="82">
        <v>190</v>
      </c>
      <c r="E42" s="82">
        <v>270</v>
      </c>
      <c r="F42" s="82">
        <v>250</v>
      </c>
      <c r="G42" s="82">
        <v>710</v>
      </c>
      <c r="H42" s="82">
        <v>690</v>
      </c>
      <c r="I42" s="82">
        <v>1330</v>
      </c>
      <c r="J42" s="82">
        <v>1310</v>
      </c>
      <c r="K42" s="77"/>
      <c r="L42" s="33"/>
      <c r="M42" s="36"/>
      <c r="N42" s="37"/>
      <c r="O42" s="34"/>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row>
    <row r="43" spans="1:223">
      <c r="A43">
        <v>161</v>
      </c>
      <c r="B43" s="80" t="s">
        <v>166</v>
      </c>
      <c r="C43" s="82">
        <v>210</v>
      </c>
      <c r="D43" s="82">
        <v>180</v>
      </c>
      <c r="E43" s="82">
        <v>270</v>
      </c>
      <c r="F43" s="82">
        <v>240</v>
      </c>
      <c r="G43" s="82">
        <v>710</v>
      </c>
      <c r="H43" s="82">
        <v>680</v>
      </c>
      <c r="I43" s="82">
        <v>1330</v>
      </c>
      <c r="J43" s="82">
        <v>1300</v>
      </c>
      <c r="K43" s="77"/>
      <c r="L43" s="33"/>
      <c r="M43" s="36"/>
      <c r="N43" s="37"/>
      <c r="O43" s="34"/>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row>
    <row r="44" spans="1:223">
      <c r="A44">
        <v>171</v>
      </c>
      <c r="B44" s="80" t="s">
        <v>167</v>
      </c>
      <c r="C44" s="82">
        <v>200</v>
      </c>
      <c r="D44" s="82">
        <v>180</v>
      </c>
      <c r="E44" s="82">
        <v>260</v>
      </c>
      <c r="F44" s="82">
        <v>240</v>
      </c>
      <c r="G44" s="82">
        <v>700</v>
      </c>
      <c r="H44" s="82">
        <v>680</v>
      </c>
      <c r="I44" s="82">
        <v>1320</v>
      </c>
      <c r="J44" s="82">
        <v>1300</v>
      </c>
      <c r="K44" s="77"/>
      <c r="L44" s="33"/>
      <c r="M44" s="36"/>
      <c r="N44" s="37"/>
      <c r="O44" s="34"/>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row>
    <row r="45" spans="1:223">
      <c r="B45" s="78"/>
      <c r="C45" s="79"/>
      <c r="D45" s="77"/>
      <c r="E45" s="77"/>
      <c r="F45" s="79"/>
      <c r="G45" s="79"/>
      <c r="H45" s="79"/>
      <c r="I45" s="79"/>
      <c r="J45" s="77"/>
      <c r="K45" s="77"/>
      <c r="L45" s="33"/>
      <c r="M45" s="36"/>
      <c r="N45" s="37"/>
      <c r="O45" s="34"/>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row>
    <row r="46" spans="1:223" ht="13.5" customHeight="1">
      <c r="B46" s="74"/>
      <c r="C46" s="79"/>
      <c r="D46" s="77"/>
      <c r="E46" s="77"/>
      <c r="F46" s="79"/>
      <c r="G46" s="79"/>
      <c r="H46" s="79"/>
      <c r="I46" s="79"/>
      <c r="J46" s="77"/>
      <c r="K46" s="77"/>
      <c r="L46" s="33"/>
      <c r="M46" s="36"/>
      <c r="N46" s="37"/>
      <c r="O46" s="34"/>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row>
    <row r="47" spans="1:223" ht="13.5" customHeight="1">
      <c r="B47" s="74"/>
      <c r="C47" s="79"/>
      <c r="D47" s="77"/>
      <c r="E47" s="77"/>
      <c r="F47" s="77"/>
      <c r="G47" s="77"/>
      <c r="H47" s="77"/>
      <c r="I47" s="77"/>
      <c r="J47" s="77"/>
      <c r="K47" s="77"/>
      <c r="L47" s="33"/>
      <c r="M47" s="36"/>
      <c r="N47" s="37"/>
      <c r="O47" s="34"/>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row>
    <row r="48" spans="1:223">
      <c r="B48" s="74"/>
      <c r="C48" s="79"/>
      <c r="D48" s="77"/>
      <c r="E48" s="77"/>
      <c r="F48" s="77"/>
      <c r="G48" s="77"/>
      <c r="H48" s="77"/>
      <c r="I48" s="77"/>
      <c r="J48" s="77"/>
      <c r="K48" s="77"/>
      <c r="L48" s="33"/>
      <c r="M48" s="36"/>
      <c r="N48" s="37"/>
      <c r="O48" s="34"/>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row>
    <row r="49" spans="2:223">
      <c r="B49" s="74"/>
      <c r="C49" s="79"/>
      <c r="D49" s="77"/>
      <c r="E49" s="77"/>
      <c r="F49" s="77"/>
      <c r="G49" s="77"/>
      <c r="H49" s="77"/>
      <c r="I49" s="77"/>
      <c r="J49" s="77"/>
      <c r="K49" s="77"/>
      <c r="L49" s="33"/>
      <c r="M49" s="36"/>
      <c r="N49" s="37"/>
      <c r="O49" s="34"/>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row>
    <row r="50" spans="2:223">
      <c r="B50" s="74"/>
      <c r="C50" s="79"/>
      <c r="D50" s="77"/>
      <c r="E50" s="77"/>
      <c r="F50" s="77"/>
      <c r="G50" s="77"/>
      <c r="H50" s="77"/>
      <c r="I50" s="77"/>
      <c r="J50" s="77"/>
      <c r="K50" s="77"/>
      <c r="L50" s="33"/>
      <c r="M50" s="36"/>
      <c r="N50" s="37"/>
      <c r="O50" s="34"/>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row>
    <row r="51" spans="2:223">
      <c r="B51" s="74"/>
      <c r="C51" s="79"/>
      <c r="D51" s="77"/>
      <c r="E51" s="77"/>
      <c r="F51" s="77"/>
      <c r="G51" s="77"/>
      <c r="H51" s="77"/>
      <c r="I51" s="77"/>
      <c r="J51" s="77"/>
      <c r="K51" s="77"/>
      <c r="L51" s="33"/>
      <c r="M51" s="36"/>
      <c r="N51" s="37"/>
      <c r="O51" s="34"/>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row>
    <row r="52" spans="2:223">
      <c r="B52" s="74"/>
      <c r="C52" s="79"/>
      <c r="D52" s="77"/>
      <c r="E52" s="77"/>
      <c r="F52" s="77"/>
      <c r="G52" s="77"/>
      <c r="H52" s="77"/>
      <c r="I52" s="77"/>
      <c r="J52" s="77"/>
      <c r="K52" s="77"/>
      <c r="L52" s="33"/>
      <c r="M52" s="36"/>
      <c r="N52" s="37"/>
      <c r="O52" s="34"/>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row>
    <row r="53" spans="2:223">
      <c r="B53" s="74"/>
      <c r="C53" s="79"/>
      <c r="D53" s="77"/>
      <c r="E53" s="77"/>
      <c r="F53" s="77"/>
      <c r="G53" s="77"/>
      <c r="H53" s="77"/>
      <c r="I53" s="77"/>
      <c r="J53" s="77"/>
      <c r="K53" s="77"/>
      <c r="L53" s="33"/>
      <c r="M53" s="36"/>
      <c r="N53" s="37"/>
      <c r="O53" s="34"/>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row>
    <row r="54" spans="2:223" ht="13.5" customHeight="1">
      <c r="B54" s="74"/>
      <c r="C54" s="79"/>
      <c r="D54" s="77"/>
      <c r="E54" s="77"/>
      <c r="F54" s="77"/>
      <c r="G54" s="77"/>
      <c r="H54" s="77"/>
      <c r="I54" s="77"/>
      <c r="J54" s="77"/>
      <c r="K54" s="77"/>
      <c r="L54" s="33"/>
      <c r="M54" s="36"/>
      <c r="N54" s="37"/>
      <c r="O54" s="34"/>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row>
    <row r="55" spans="2:223" ht="13.5" customHeight="1">
      <c r="B55" s="74"/>
      <c r="C55" s="79"/>
      <c r="D55" s="77"/>
      <c r="E55" s="77"/>
      <c r="F55" s="77"/>
      <c r="G55" s="77"/>
      <c r="H55" s="77"/>
      <c r="I55" s="77"/>
      <c r="J55" s="77"/>
      <c r="K55" s="77"/>
      <c r="L55" s="33"/>
      <c r="M55" s="36"/>
      <c r="N55" s="37"/>
      <c r="O55" s="34"/>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row>
    <row r="56" spans="2:223">
      <c r="B56" s="74"/>
      <c r="C56" s="79"/>
      <c r="D56" s="77"/>
      <c r="E56" s="77"/>
      <c r="F56" s="77"/>
      <c r="G56" s="77"/>
      <c r="H56" s="77"/>
      <c r="I56" s="77"/>
      <c r="J56" s="77"/>
      <c r="K56" s="77"/>
      <c r="L56" s="33"/>
      <c r="M56" s="36"/>
      <c r="N56" s="37"/>
      <c r="O56" s="34"/>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row>
    <row r="57" spans="2:223">
      <c r="B57" s="74"/>
      <c r="C57" s="79"/>
      <c r="D57" s="77"/>
      <c r="E57" s="77"/>
      <c r="F57" s="77"/>
      <c r="G57" s="77"/>
      <c r="H57" s="77"/>
      <c r="I57" s="77"/>
      <c r="J57" s="77"/>
      <c r="K57" s="77"/>
      <c r="L57" s="33"/>
      <c r="M57" s="36"/>
      <c r="N57" s="37"/>
      <c r="O57" s="34"/>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row>
    <row r="58" spans="2:223">
      <c r="B58" s="74"/>
      <c r="C58" s="79"/>
      <c r="D58" s="77"/>
      <c r="E58" s="77"/>
      <c r="F58" s="77"/>
      <c r="G58" s="77"/>
      <c r="H58" s="77"/>
      <c r="I58" s="77"/>
      <c r="J58" s="77"/>
      <c r="K58" s="77"/>
      <c r="L58" s="33"/>
      <c r="M58" s="36"/>
      <c r="N58" s="37"/>
      <c r="O58" s="34"/>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row>
    <row r="59" spans="2:223">
      <c r="B59" s="74"/>
      <c r="C59" s="79"/>
      <c r="D59" s="77"/>
      <c r="E59" s="77"/>
      <c r="F59" s="77"/>
      <c r="G59" s="77"/>
      <c r="H59" s="77"/>
      <c r="I59" s="77"/>
      <c r="J59" s="77"/>
      <c r="K59" s="77"/>
      <c r="L59" s="33"/>
      <c r="M59" s="36"/>
      <c r="N59" s="37"/>
      <c r="O59" s="34"/>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row>
    <row r="60" spans="2:223">
      <c r="B60" s="74"/>
      <c r="C60" s="79"/>
      <c r="D60" s="77"/>
      <c r="E60" s="77"/>
      <c r="F60" s="77"/>
      <c r="G60" s="77"/>
      <c r="H60" s="77"/>
      <c r="I60" s="77"/>
      <c r="J60" s="77"/>
      <c r="K60" s="77"/>
      <c r="L60" s="33"/>
      <c r="M60" s="36"/>
      <c r="N60" s="37"/>
      <c r="O60" s="34"/>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row>
    <row r="61" spans="2:223">
      <c r="B61" s="74"/>
      <c r="C61" s="79"/>
      <c r="D61" s="77"/>
      <c r="E61" s="77"/>
      <c r="F61" s="77"/>
      <c r="G61" s="77"/>
      <c r="H61" s="77"/>
      <c r="I61" s="77"/>
      <c r="J61" s="77"/>
      <c r="K61" s="77"/>
      <c r="L61" s="33"/>
      <c r="M61" s="36"/>
      <c r="N61" s="37"/>
      <c r="O61" s="34"/>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row>
    <row r="62" spans="2:223" ht="13.5" customHeight="1">
      <c r="B62" s="74"/>
      <c r="C62" s="79"/>
      <c r="D62" s="77"/>
      <c r="E62" s="77"/>
      <c r="F62" s="77"/>
      <c r="G62" s="77"/>
      <c r="H62" s="77"/>
      <c r="I62" s="77"/>
      <c r="J62" s="77"/>
      <c r="K62" s="77"/>
      <c r="L62" s="33"/>
      <c r="M62" s="36"/>
      <c r="N62" s="37"/>
      <c r="O62" s="34"/>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row>
    <row r="63" spans="2:223" ht="13.5" customHeight="1">
      <c r="B63" s="74"/>
      <c r="C63" s="79"/>
      <c r="D63" s="77"/>
      <c r="E63" s="77"/>
      <c r="F63" s="77"/>
      <c r="G63" s="77"/>
      <c r="H63" s="77"/>
      <c r="I63" s="77"/>
      <c r="J63" s="77"/>
      <c r="K63" s="77"/>
      <c r="L63" s="33"/>
      <c r="M63" s="36"/>
      <c r="N63" s="37"/>
      <c r="O63" s="34"/>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row>
    <row r="64" spans="2:223">
      <c r="B64" s="74"/>
      <c r="C64" s="79"/>
      <c r="D64" s="77"/>
      <c r="E64" s="77"/>
      <c r="F64" s="77"/>
      <c r="G64" s="77"/>
      <c r="H64" s="77"/>
      <c r="I64" s="77"/>
      <c r="J64" s="77"/>
      <c r="K64" s="77"/>
      <c r="L64" s="33"/>
      <c r="M64" s="36"/>
      <c r="N64" s="37"/>
      <c r="O64" s="34"/>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row>
    <row r="65" spans="2:223">
      <c r="B65" s="74"/>
      <c r="C65" s="79"/>
      <c r="D65" s="77"/>
      <c r="E65" s="77"/>
      <c r="F65" s="77"/>
      <c r="G65" s="77"/>
      <c r="H65" s="77"/>
      <c r="I65" s="77"/>
      <c r="J65" s="77"/>
      <c r="K65" s="77"/>
      <c r="L65" s="33"/>
      <c r="M65" s="36"/>
      <c r="N65" s="37"/>
      <c r="O65" s="34"/>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row>
    <row r="66" spans="2:223">
      <c r="B66" s="74"/>
      <c r="C66" s="79"/>
      <c r="D66" s="77"/>
      <c r="E66" s="77"/>
      <c r="F66" s="77"/>
      <c r="G66" s="77"/>
      <c r="H66" s="77"/>
      <c r="I66" s="77"/>
      <c r="J66" s="77"/>
      <c r="K66" s="77"/>
      <c r="L66" s="33"/>
      <c r="M66" s="36"/>
      <c r="N66" s="37"/>
      <c r="O66" s="34"/>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row>
    <row r="67" spans="2:223">
      <c r="B67" s="74"/>
      <c r="C67" s="79"/>
      <c r="D67" s="77"/>
      <c r="E67" s="77"/>
      <c r="F67" s="77"/>
      <c r="G67" s="77"/>
      <c r="H67" s="77"/>
      <c r="I67" s="77"/>
      <c r="J67" s="77"/>
      <c r="K67" s="77"/>
      <c r="L67" s="33"/>
      <c r="M67" s="36"/>
      <c r="N67" s="37"/>
      <c r="O67" s="34"/>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row>
    <row r="68" spans="2:223">
      <c r="B68" s="74"/>
      <c r="C68" s="79"/>
      <c r="D68" s="77"/>
      <c r="E68" s="77"/>
      <c r="F68" s="77"/>
      <c r="G68" s="77"/>
      <c r="H68" s="77"/>
      <c r="I68" s="77"/>
      <c r="J68" s="77"/>
      <c r="K68" s="77"/>
      <c r="L68" s="33"/>
      <c r="M68" s="36"/>
      <c r="N68" s="37"/>
      <c r="O68" s="34"/>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row>
    <row r="69" spans="2:223">
      <c r="B69" s="74"/>
      <c r="C69" s="79"/>
      <c r="D69" s="77"/>
      <c r="E69" s="77"/>
      <c r="F69" s="77"/>
      <c r="G69" s="77"/>
      <c r="H69" s="77"/>
      <c r="I69" s="77"/>
      <c r="J69" s="77"/>
      <c r="K69" s="77"/>
      <c r="L69" s="33"/>
      <c r="M69" s="36"/>
      <c r="N69" s="37"/>
      <c r="O69" s="34"/>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row>
    <row r="70" spans="2:223" ht="13.5" customHeight="1">
      <c r="B70" s="74"/>
      <c r="C70" s="79"/>
      <c r="D70" s="77"/>
      <c r="E70" s="77"/>
      <c r="F70" s="77"/>
      <c r="G70" s="77"/>
      <c r="H70" s="77"/>
      <c r="I70" s="77"/>
      <c r="J70" s="77"/>
      <c r="K70" s="77"/>
      <c r="L70" s="33"/>
      <c r="M70" s="36"/>
      <c r="N70" s="37"/>
      <c r="O70" s="34"/>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row>
    <row r="71" spans="2:223" ht="13.5" customHeight="1">
      <c r="B71" s="74"/>
      <c r="C71" s="79"/>
      <c r="D71" s="77"/>
      <c r="E71" s="77"/>
      <c r="F71" s="77"/>
      <c r="G71" s="77"/>
      <c r="H71" s="77"/>
      <c r="I71" s="77"/>
      <c r="J71" s="77"/>
      <c r="K71" s="77"/>
      <c r="L71" s="33"/>
      <c r="M71" s="36"/>
      <c r="N71" s="37"/>
      <c r="O71" s="34"/>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row>
    <row r="72" spans="2:223">
      <c r="B72" s="74"/>
      <c r="C72" s="79"/>
      <c r="D72" s="77"/>
      <c r="E72" s="77"/>
      <c r="F72" s="77"/>
      <c r="G72" s="77"/>
      <c r="H72" s="77"/>
      <c r="I72" s="77"/>
      <c r="J72" s="77"/>
      <c r="K72" s="77"/>
      <c r="L72" s="33"/>
      <c r="M72" s="36"/>
      <c r="N72" s="37"/>
      <c r="O72" s="34"/>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row>
    <row r="73" spans="2:223">
      <c r="B73" s="74"/>
      <c r="C73" s="79"/>
      <c r="D73" s="77"/>
      <c r="E73" s="77"/>
      <c r="F73" s="77"/>
      <c r="G73" s="77"/>
      <c r="H73" s="77"/>
      <c r="I73" s="77"/>
      <c r="J73" s="77"/>
      <c r="K73" s="77"/>
      <c r="L73" s="33"/>
      <c r="M73" s="36"/>
      <c r="N73" s="37"/>
      <c r="O73" s="34"/>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row>
    <row r="74" spans="2:223">
      <c r="B74" s="74"/>
      <c r="C74" s="79"/>
      <c r="D74" s="77"/>
      <c r="E74" s="77"/>
      <c r="F74" s="77"/>
      <c r="G74" s="77"/>
      <c r="H74" s="77"/>
      <c r="I74" s="77"/>
      <c r="J74" s="77"/>
      <c r="K74" s="77"/>
      <c r="L74" s="33"/>
      <c r="M74" s="36"/>
      <c r="N74" s="37"/>
      <c r="O74" s="34"/>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row>
    <row r="75" spans="2:223">
      <c r="B75" s="74"/>
      <c r="C75" s="79"/>
      <c r="D75" s="77"/>
      <c r="E75" s="77"/>
      <c r="F75" s="77"/>
      <c r="G75" s="77"/>
      <c r="H75" s="77"/>
      <c r="I75" s="77"/>
      <c r="J75" s="77"/>
      <c r="K75" s="77"/>
      <c r="L75" s="33"/>
      <c r="M75" s="36"/>
      <c r="N75" s="37"/>
      <c r="O75" s="34"/>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row>
    <row r="76" spans="2:223">
      <c r="B76" s="74"/>
      <c r="C76" s="79"/>
      <c r="D76" s="77"/>
      <c r="E76" s="77"/>
      <c r="F76" s="77"/>
      <c r="G76" s="77"/>
      <c r="H76" s="77"/>
      <c r="I76" s="77"/>
      <c r="J76" s="77"/>
      <c r="K76" s="77"/>
      <c r="L76" s="33"/>
      <c r="M76" s="36"/>
      <c r="N76" s="37"/>
      <c r="O76" s="34"/>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row>
    <row r="77" spans="2:223">
      <c r="B77" s="74"/>
      <c r="C77" s="79"/>
      <c r="D77" s="77"/>
      <c r="E77" s="77"/>
      <c r="F77" s="77"/>
      <c r="G77" s="77"/>
      <c r="H77" s="77"/>
      <c r="I77" s="77"/>
      <c r="J77" s="77"/>
      <c r="K77" s="77"/>
      <c r="L77" s="33"/>
      <c r="M77" s="36"/>
      <c r="N77" s="37"/>
      <c r="O77" s="34"/>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row>
    <row r="78" spans="2:223" ht="13.5" customHeight="1">
      <c r="B78" s="74"/>
      <c r="C78" s="79"/>
      <c r="D78" s="77"/>
      <c r="E78" s="77"/>
      <c r="F78" s="77"/>
      <c r="G78" s="77"/>
      <c r="H78" s="77"/>
      <c r="I78" s="77"/>
      <c r="J78" s="77"/>
      <c r="K78" s="77"/>
      <c r="L78" s="33"/>
      <c r="M78" s="36"/>
      <c r="N78" s="37"/>
      <c r="O78" s="34"/>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row>
    <row r="79" spans="2:223" ht="13.5" customHeight="1">
      <c r="B79" s="74"/>
      <c r="C79" s="79"/>
      <c r="D79" s="77"/>
      <c r="E79" s="77"/>
      <c r="F79" s="77"/>
      <c r="G79" s="77"/>
      <c r="H79" s="77"/>
      <c r="I79" s="77"/>
      <c r="J79" s="77"/>
      <c r="K79" s="77"/>
      <c r="L79" s="33"/>
      <c r="M79" s="36"/>
      <c r="N79" s="37"/>
      <c r="O79" s="34"/>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row>
    <row r="80" spans="2:223">
      <c r="B80" s="74"/>
      <c r="C80" s="79"/>
      <c r="D80" s="77"/>
      <c r="E80" s="77"/>
      <c r="F80" s="77"/>
      <c r="G80" s="77"/>
      <c r="H80" s="77"/>
      <c r="I80" s="77"/>
      <c r="J80" s="77"/>
      <c r="K80" s="77"/>
      <c r="L80" s="33"/>
      <c r="M80" s="36"/>
      <c r="N80" s="37"/>
      <c r="O80" s="34"/>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row>
    <row r="81" spans="2:223">
      <c r="B81" s="74"/>
      <c r="C81" s="79"/>
      <c r="D81" s="77"/>
      <c r="E81" s="77"/>
      <c r="F81" s="77"/>
      <c r="G81" s="77"/>
      <c r="H81" s="77"/>
      <c r="I81" s="77"/>
      <c r="J81" s="77"/>
      <c r="K81" s="77"/>
      <c r="L81" s="33"/>
      <c r="M81" s="36"/>
      <c r="N81" s="37"/>
      <c r="O81" s="34"/>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row>
    <row r="82" spans="2:223">
      <c r="B82" s="74"/>
      <c r="C82" s="79"/>
      <c r="D82" s="77"/>
      <c r="E82" s="77"/>
      <c r="F82" s="77"/>
      <c r="G82" s="77"/>
      <c r="H82" s="77"/>
      <c r="I82" s="77"/>
      <c r="J82" s="77"/>
      <c r="K82" s="77"/>
      <c r="L82" s="33"/>
      <c r="M82" s="36"/>
      <c r="N82" s="37"/>
      <c r="O82" s="34"/>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row>
    <row r="83" spans="2:223">
      <c r="B83" s="74"/>
      <c r="C83" s="79"/>
      <c r="D83" s="77"/>
      <c r="E83" s="77"/>
      <c r="F83" s="77"/>
      <c r="G83" s="77"/>
      <c r="H83" s="77"/>
      <c r="I83" s="77"/>
      <c r="J83" s="77"/>
      <c r="K83" s="77"/>
      <c r="L83" s="33"/>
      <c r="M83" s="36"/>
      <c r="N83" s="37"/>
      <c r="O83" s="34"/>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row>
    <row r="84" spans="2:223">
      <c r="B84" s="74"/>
      <c r="C84" s="79"/>
      <c r="D84" s="77"/>
      <c r="E84" s="77"/>
      <c r="F84" s="77"/>
      <c r="G84" s="77"/>
      <c r="H84" s="77"/>
      <c r="I84" s="77"/>
      <c r="J84" s="77"/>
      <c r="K84" s="77"/>
      <c r="L84" s="33"/>
      <c r="M84" s="36"/>
      <c r="N84" s="37"/>
      <c r="O84" s="34"/>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row>
    <row r="85" spans="2:223">
      <c r="B85" s="74"/>
      <c r="C85" s="79"/>
      <c r="D85" s="77"/>
      <c r="E85" s="77"/>
      <c r="F85" s="77"/>
      <c r="G85" s="77"/>
      <c r="H85" s="77"/>
      <c r="I85" s="77"/>
      <c r="J85" s="77"/>
      <c r="K85" s="77"/>
      <c r="L85" s="33"/>
      <c r="M85" s="36"/>
      <c r="N85" s="37"/>
      <c r="O85" s="34"/>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row>
    <row r="86" spans="2:223" ht="13.5" customHeight="1">
      <c r="B86" s="74"/>
      <c r="C86" s="79"/>
      <c r="D86" s="77"/>
      <c r="E86" s="77"/>
      <c r="F86" s="77"/>
      <c r="G86" s="77"/>
      <c r="H86" s="77"/>
      <c r="I86" s="77"/>
      <c r="J86" s="77"/>
      <c r="K86" s="77"/>
      <c r="L86" s="33"/>
      <c r="M86" s="36"/>
      <c r="N86" s="37"/>
      <c r="O86" s="34"/>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c r="HN86" s="25"/>
      <c r="HO86" s="25"/>
    </row>
    <row r="87" spans="2:223" ht="13.5" customHeight="1">
      <c r="B87" s="74"/>
      <c r="C87" s="79"/>
      <c r="D87" s="77"/>
      <c r="E87" s="77"/>
      <c r="F87" s="77"/>
      <c r="G87" s="77"/>
      <c r="H87" s="77"/>
      <c r="I87" s="77"/>
      <c r="J87" s="77"/>
      <c r="K87" s="77"/>
      <c r="L87" s="33"/>
      <c r="M87" s="36"/>
      <c r="N87" s="37"/>
      <c r="O87" s="34"/>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row>
    <row r="88" spans="2:223">
      <c r="B88" s="74"/>
      <c r="C88" s="79"/>
      <c r="D88" s="77"/>
      <c r="E88" s="77"/>
      <c r="F88" s="77"/>
      <c r="G88" s="77"/>
      <c r="H88" s="77"/>
      <c r="I88" s="77"/>
      <c r="J88" s="77"/>
      <c r="K88" s="77"/>
      <c r="L88" s="33"/>
      <c r="M88" s="36"/>
      <c r="N88" s="37"/>
      <c r="O88" s="34"/>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row>
    <row r="89" spans="2:223">
      <c r="B89" s="74"/>
      <c r="C89" s="79"/>
      <c r="D89" s="77"/>
      <c r="E89" s="77"/>
      <c r="F89" s="77"/>
      <c r="G89" s="77"/>
      <c r="H89" s="77"/>
      <c r="I89" s="77"/>
      <c r="J89" s="77"/>
      <c r="K89" s="77"/>
      <c r="L89" s="33"/>
      <c r="M89" s="36"/>
      <c r="N89" s="37"/>
      <c r="O89" s="34"/>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row>
    <row r="90" spans="2:223">
      <c r="B90" s="74"/>
      <c r="C90" s="79"/>
      <c r="D90" s="77"/>
      <c r="E90" s="77"/>
      <c r="F90" s="77"/>
      <c r="G90" s="77"/>
      <c r="H90" s="77"/>
      <c r="I90" s="77"/>
      <c r="J90" s="77"/>
      <c r="K90" s="77"/>
      <c r="L90" s="33"/>
      <c r="M90" s="36"/>
      <c r="N90" s="37"/>
      <c r="O90" s="34"/>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row>
    <row r="91" spans="2:223">
      <c r="B91" s="74"/>
      <c r="C91" s="79"/>
      <c r="D91" s="77"/>
      <c r="E91" s="77"/>
      <c r="F91" s="77"/>
      <c r="G91" s="77"/>
      <c r="H91" s="77"/>
      <c r="I91" s="77"/>
      <c r="J91" s="77"/>
      <c r="K91" s="77"/>
      <c r="L91" s="33"/>
      <c r="M91" s="36"/>
      <c r="N91" s="37"/>
      <c r="O91" s="34"/>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row>
    <row r="92" spans="2:223">
      <c r="B92" s="74"/>
      <c r="C92" s="79"/>
      <c r="D92" s="77"/>
      <c r="E92" s="77"/>
      <c r="F92" s="77"/>
      <c r="G92" s="77"/>
      <c r="H92" s="77"/>
      <c r="I92" s="77"/>
      <c r="J92" s="77"/>
      <c r="K92" s="77"/>
      <c r="L92" s="33"/>
      <c r="M92" s="36"/>
      <c r="N92" s="37"/>
      <c r="O92" s="34"/>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row>
    <row r="93" spans="2:223">
      <c r="B93" s="74"/>
      <c r="C93" s="79"/>
      <c r="D93" s="77"/>
      <c r="E93" s="77"/>
      <c r="F93" s="77"/>
      <c r="G93" s="77"/>
      <c r="H93" s="77"/>
      <c r="I93" s="77"/>
      <c r="J93" s="77"/>
      <c r="K93" s="77"/>
      <c r="L93" s="38"/>
      <c r="M93" s="39"/>
      <c r="N93" s="40"/>
      <c r="O93" s="34"/>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row>
    <row r="94" spans="2:223" ht="13.5" customHeight="1">
      <c r="B94" s="74"/>
      <c r="C94" s="79"/>
      <c r="D94" s="77"/>
      <c r="E94" s="77"/>
      <c r="F94" s="77"/>
      <c r="G94" s="77"/>
      <c r="H94" s="77"/>
      <c r="I94" s="77"/>
      <c r="J94" s="77"/>
      <c r="K94" s="77"/>
      <c r="L94" s="33"/>
      <c r="M94" s="36"/>
      <c r="N94" s="37"/>
      <c r="O94" s="34"/>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row>
    <row r="95" spans="2:223" ht="13.5" customHeight="1">
      <c r="B95" s="74"/>
      <c r="C95" s="79"/>
      <c r="D95" s="77"/>
      <c r="E95" s="77"/>
      <c r="F95" s="77"/>
      <c r="G95" s="77"/>
      <c r="H95" s="77"/>
      <c r="I95" s="77"/>
      <c r="J95" s="77"/>
      <c r="K95" s="77"/>
      <c r="L95" s="33"/>
      <c r="M95" s="36"/>
      <c r="N95" s="37"/>
      <c r="O95" s="34"/>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row>
    <row r="96" spans="2:223">
      <c r="B96" s="74"/>
      <c r="C96" s="79"/>
      <c r="D96" s="77"/>
      <c r="E96" s="77"/>
      <c r="F96" s="77"/>
      <c r="G96" s="77"/>
      <c r="H96" s="77"/>
      <c r="I96" s="77"/>
      <c r="J96" s="77"/>
      <c r="K96" s="77"/>
      <c r="L96" s="33"/>
      <c r="M96" s="36"/>
      <c r="N96" s="37"/>
      <c r="O96" s="34"/>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row>
    <row r="97" spans="2:223">
      <c r="B97" s="74"/>
      <c r="C97" s="79"/>
      <c r="D97" s="77"/>
      <c r="E97" s="77"/>
      <c r="F97" s="77"/>
      <c r="G97" s="77"/>
      <c r="H97" s="77"/>
      <c r="I97" s="77"/>
      <c r="J97" s="77"/>
      <c r="K97" s="77"/>
      <c r="L97" s="33"/>
      <c r="M97" s="36"/>
      <c r="N97" s="37"/>
      <c r="O97" s="34"/>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row>
    <row r="98" spans="2:223">
      <c r="B98" s="74"/>
      <c r="C98" s="79"/>
      <c r="D98" s="77"/>
      <c r="E98" s="77"/>
      <c r="F98" s="77"/>
      <c r="G98" s="77"/>
      <c r="H98" s="77"/>
      <c r="I98" s="77"/>
      <c r="J98" s="77"/>
      <c r="K98" s="77"/>
      <c r="L98" s="33"/>
      <c r="M98" s="36"/>
      <c r="N98" s="37"/>
      <c r="O98" s="34"/>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row>
    <row r="99" spans="2:223">
      <c r="B99" s="74"/>
      <c r="C99" s="79"/>
      <c r="D99" s="77"/>
      <c r="E99" s="77"/>
      <c r="F99" s="77"/>
      <c r="G99" s="77"/>
      <c r="H99" s="77"/>
      <c r="I99" s="77"/>
      <c r="J99" s="77"/>
      <c r="K99" s="77"/>
      <c r="L99" s="33"/>
      <c r="M99" s="36"/>
      <c r="N99" s="37"/>
      <c r="O99" s="34"/>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row>
    <row r="100" spans="2:223">
      <c r="B100" s="74"/>
      <c r="C100" s="79"/>
      <c r="D100" s="77"/>
      <c r="E100" s="77"/>
      <c r="F100" s="77"/>
      <c r="G100" s="77"/>
      <c r="H100" s="77"/>
      <c r="I100" s="77"/>
      <c r="J100" s="77"/>
      <c r="K100" s="77"/>
      <c r="L100" s="38"/>
      <c r="M100" s="39"/>
      <c r="N100" s="40"/>
      <c r="O100" s="34"/>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row>
    <row r="101" spans="2:223">
      <c r="B101" s="74"/>
      <c r="C101" s="79"/>
      <c r="D101" s="77"/>
      <c r="E101" s="77"/>
      <c r="F101" s="77"/>
      <c r="G101" s="77"/>
      <c r="H101" s="77"/>
      <c r="I101" s="77"/>
      <c r="J101" s="77"/>
      <c r="K101" s="77"/>
      <c r="L101" s="38"/>
      <c r="M101" s="39"/>
      <c r="N101" s="40"/>
      <c r="O101" s="34"/>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row>
    <row r="102" spans="2:223" ht="13.5" customHeight="1">
      <c r="B102" s="74"/>
      <c r="C102" s="79"/>
      <c r="D102" s="77"/>
      <c r="E102" s="77"/>
      <c r="F102" s="77"/>
      <c r="G102" s="77"/>
      <c r="H102" s="77"/>
      <c r="I102" s="77"/>
      <c r="J102" s="77"/>
      <c r="K102" s="77"/>
      <c r="L102" s="33"/>
      <c r="M102" s="36"/>
      <c r="N102" s="37"/>
      <c r="O102" s="34"/>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row>
    <row r="103" spans="2:223" ht="13.5" customHeight="1">
      <c r="B103" s="74"/>
      <c r="C103" s="79"/>
      <c r="D103" s="77"/>
      <c r="E103" s="77"/>
      <c r="F103" s="77"/>
      <c r="G103" s="77"/>
      <c r="H103" s="77"/>
      <c r="I103" s="77"/>
      <c r="J103" s="77"/>
      <c r="K103" s="77"/>
      <c r="L103" s="33"/>
      <c r="M103" s="36"/>
      <c r="N103" s="37"/>
      <c r="O103" s="34"/>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row>
    <row r="104" spans="2:223">
      <c r="B104" s="74"/>
      <c r="C104" s="79"/>
      <c r="D104" s="77"/>
      <c r="E104" s="77"/>
      <c r="F104" s="77"/>
      <c r="G104" s="77"/>
      <c r="H104" s="77"/>
      <c r="I104" s="77"/>
      <c r="J104" s="77"/>
      <c r="K104" s="77"/>
      <c r="L104" s="33"/>
      <c r="M104" s="36"/>
      <c r="N104" s="37"/>
      <c r="O104" s="34"/>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row>
    <row r="105" spans="2:223">
      <c r="B105" s="74"/>
      <c r="C105" s="79"/>
      <c r="D105" s="77"/>
      <c r="E105" s="77"/>
      <c r="F105" s="77"/>
      <c r="G105" s="77"/>
      <c r="H105" s="77"/>
      <c r="I105" s="77"/>
      <c r="J105" s="77"/>
      <c r="K105" s="77"/>
      <c r="L105" s="33"/>
      <c r="M105" s="36"/>
      <c r="N105" s="37"/>
      <c r="O105" s="34"/>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row>
    <row r="106" spans="2:223">
      <c r="B106" s="74"/>
      <c r="C106" s="79"/>
      <c r="D106" s="77"/>
      <c r="E106" s="77"/>
      <c r="F106" s="77"/>
      <c r="G106" s="77"/>
      <c r="H106" s="77"/>
      <c r="I106" s="77"/>
      <c r="J106" s="77"/>
      <c r="K106" s="77"/>
      <c r="L106" s="33"/>
      <c r="M106" s="36"/>
      <c r="N106" s="37"/>
      <c r="O106" s="34"/>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row>
    <row r="107" spans="2:223">
      <c r="B107" s="74"/>
      <c r="C107" s="79"/>
      <c r="D107" s="77"/>
      <c r="E107" s="77"/>
      <c r="F107" s="77"/>
      <c r="G107" s="77"/>
      <c r="H107" s="77"/>
      <c r="I107" s="77"/>
      <c r="J107" s="77"/>
      <c r="K107" s="77"/>
      <c r="L107" s="38"/>
      <c r="M107" s="39"/>
      <c r="N107" s="40"/>
      <c r="O107" s="34"/>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row>
    <row r="108" spans="2:223">
      <c r="B108" s="74"/>
      <c r="C108" s="79"/>
      <c r="D108" s="77"/>
      <c r="E108" s="77"/>
      <c r="F108" s="77"/>
      <c r="G108" s="77"/>
      <c r="H108" s="77"/>
      <c r="I108" s="77"/>
      <c r="J108" s="77"/>
      <c r="K108" s="77"/>
      <c r="L108" s="38"/>
      <c r="M108" s="39"/>
      <c r="N108" s="40"/>
      <c r="O108" s="34"/>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row>
    <row r="109" spans="2:223">
      <c r="B109" s="74"/>
      <c r="C109" s="79"/>
      <c r="D109" s="77"/>
      <c r="E109" s="77"/>
      <c r="F109" s="77"/>
      <c r="G109" s="77"/>
      <c r="H109" s="77"/>
      <c r="I109" s="77"/>
      <c r="J109" s="77"/>
      <c r="K109" s="77"/>
      <c r="L109" s="38"/>
      <c r="M109" s="39"/>
      <c r="N109" s="40"/>
      <c r="O109" s="34"/>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row>
    <row r="110" spans="2:223" ht="13.5" customHeight="1">
      <c r="B110" s="74"/>
      <c r="C110" s="79"/>
      <c r="D110" s="77"/>
      <c r="E110" s="77"/>
      <c r="F110" s="77"/>
      <c r="G110" s="77"/>
      <c r="H110" s="77"/>
      <c r="I110" s="77"/>
      <c r="J110" s="77"/>
      <c r="K110" s="77"/>
      <c r="L110" s="33"/>
      <c r="M110" s="36"/>
      <c r="N110" s="37"/>
      <c r="O110" s="34"/>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row>
    <row r="111" spans="2:223" ht="13.5" customHeight="1">
      <c r="B111" s="74"/>
      <c r="C111" s="79"/>
      <c r="D111" s="77"/>
      <c r="E111" s="77"/>
      <c r="F111" s="77"/>
      <c r="G111" s="77"/>
      <c r="H111" s="77"/>
      <c r="I111" s="77"/>
      <c r="J111" s="77"/>
      <c r="K111" s="77"/>
      <c r="L111" s="33"/>
      <c r="M111" s="36"/>
      <c r="N111" s="37"/>
      <c r="O111" s="34"/>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row>
    <row r="112" spans="2:223">
      <c r="B112" s="74"/>
      <c r="C112" s="79"/>
      <c r="D112" s="77"/>
      <c r="E112" s="77"/>
      <c r="F112" s="77"/>
      <c r="G112" s="77"/>
      <c r="H112" s="77"/>
      <c r="I112" s="77"/>
      <c r="J112" s="77"/>
      <c r="K112" s="77"/>
      <c r="L112" s="33"/>
      <c r="M112" s="36"/>
      <c r="N112" s="37"/>
      <c r="O112" s="34"/>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row>
    <row r="113" spans="2:223">
      <c r="B113" s="74"/>
      <c r="C113" s="79"/>
      <c r="D113" s="77"/>
      <c r="E113" s="77"/>
      <c r="F113" s="77"/>
      <c r="G113" s="77"/>
      <c r="H113" s="77"/>
      <c r="I113" s="77"/>
      <c r="J113" s="77"/>
      <c r="K113" s="77"/>
      <c r="L113" s="33"/>
      <c r="M113" s="36"/>
      <c r="N113" s="37"/>
      <c r="O113" s="34"/>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row>
    <row r="114" spans="2:223">
      <c r="B114" s="74"/>
      <c r="C114" s="79"/>
      <c r="D114" s="77"/>
      <c r="E114" s="77"/>
      <c r="F114" s="77"/>
      <c r="G114" s="77"/>
      <c r="H114" s="77"/>
      <c r="I114" s="77"/>
      <c r="J114" s="77"/>
      <c r="K114" s="77"/>
      <c r="L114" s="38"/>
      <c r="M114" s="39"/>
      <c r="N114" s="40"/>
      <c r="O114" s="34"/>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row>
    <row r="115" spans="2:223">
      <c r="B115" s="74"/>
      <c r="C115" s="79"/>
      <c r="D115" s="77"/>
      <c r="E115" s="77"/>
      <c r="F115" s="77"/>
      <c r="G115" s="77"/>
      <c r="H115" s="77"/>
      <c r="I115" s="77"/>
      <c r="J115" s="77"/>
      <c r="K115" s="77"/>
      <c r="L115" s="38"/>
      <c r="M115" s="39"/>
      <c r="N115" s="40"/>
      <c r="O115" s="34"/>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row>
    <row r="116" spans="2:223">
      <c r="B116" s="74"/>
      <c r="C116" s="79"/>
      <c r="D116" s="77"/>
      <c r="E116" s="77"/>
      <c r="F116" s="77"/>
      <c r="G116" s="77"/>
      <c r="H116" s="77"/>
      <c r="I116" s="77"/>
      <c r="J116" s="77"/>
      <c r="K116" s="77"/>
      <c r="L116" s="38"/>
      <c r="M116" s="39"/>
      <c r="N116" s="40"/>
      <c r="O116" s="34"/>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row>
    <row r="117" spans="2:223">
      <c r="B117" s="74"/>
      <c r="C117" s="79"/>
      <c r="D117" s="77"/>
      <c r="E117" s="77"/>
      <c r="F117" s="77"/>
      <c r="G117" s="77"/>
      <c r="H117" s="77"/>
      <c r="I117" s="77"/>
      <c r="J117" s="77"/>
      <c r="K117" s="77"/>
      <c r="L117" s="38"/>
      <c r="M117" s="39"/>
      <c r="N117" s="40"/>
      <c r="O117" s="34"/>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row>
    <row r="118" spans="2:223" ht="13.5" customHeight="1">
      <c r="B118" s="74"/>
      <c r="C118" s="79"/>
      <c r="D118" s="77"/>
      <c r="E118" s="77"/>
      <c r="F118" s="77"/>
      <c r="G118" s="77"/>
      <c r="H118" s="77"/>
      <c r="I118" s="77"/>
      <c r="J118" s="77"/>
      <c r="K118" s="77"/>
      <c r="L118" s="33"/>
      <c r="M118" s="36"/>
      <c r="N118" s="37"/>
      <c r="O118" s="34"/>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row>
    <row r="119" spans="2:223" ht="13.5" customHeight="1">
      <c r="B119" s="74"/>
      <c r="C119" s="79"/>
      <c r="D119" s="77"/>
      <c r="E119" s="77"/>
      <c r="F119" s="77"/>
      <c r="G119" s="77"/>
      <c r="H119" s="77"/>
      <c r="I119" s="77"/>
      <c r="J119" s="77"/>
      <c r="K119" s="77"/>
      <c r="L119" s="33"/>
      <c r="M119" s="36"/>
      <c r="N119" s="37"/>
      <c r="O119" s="34"/>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row>
    <row r="120" spans="2:223">
      <c r="B120" s="74"/>
      <c r="C120" s="79"/>
      <c r="D120" s="77"/>
      <c r="E120" s="77"/>
      <c r="F120" s="77"/>
      <c r="G120" s="77"/>
      <c r="H120" s="77"/>
      <c r="I120" s="77"/>
      <c r="J120" s="77"/>
      <c r="K120" s="77"/>
      <c r="L120" s="33"/>
      <c r="M120" s="36"/>
      <c r="N120" s="37"/>
      <c r="O120" s="34"/>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row>
    <row r="121" spans="2:223">
      <c r="B121" s="74"/>
      <c r="C121" s="79"/>
      <c r="D121" s="77"/>
      <c r="E121" s="77"/>
      <c r="F121" s="77"/>
      <c r="G121" s="77"/>
      <c r="H121" s="77"/>
      <c r="I121" s="77"/>
      <c r="J121" s="77"/>
      <c r="K121" s="77"/>
      <c r="L121" s="38"/>
      <c r="M121" s="39"/>
      <c r="N121" s="40"/>
      <c r="O121" s="34"/>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row>
    <row r="122" spans="2:223">
      <c r="B122" s="74"/>
      <c r="C122" s="79"/>
      <c r="D122" s="77"/>
      <c r="E122" s="77"/>
      <c r="F122" s="77"/>
      <c r="G122" s="77"/>
      <c r="H122" s="77"/>
      <c r="I122" s="77"/>
      <c r="J122" s="77"/>
      <c r="K122" s="77"/>
      <c r="L122" s="38"/>
      <c r="M122" s="39"/>
      <c r="N122" s="40"/>
      <c r="O122" s="34"/>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row>
    <row r="123" spans="2:223">
      <c r="B123" s="74"/>
      <c r="C123" s="79"/>
      <c r="D123" s="77"/>
      <c r="E123" s="77"/>
      <c r="F123" s="77"/>
      <c r="G123" s="77"/>
      <c r="H123" s="77"/>
      <c r="I123" s="77"/>
      <c r="J123" s="77"/>
      <c r="K123" s="77"/>
      <c r="L123" s="38"/>
      <c r="M123" s="39"/>
      <c r="N123" s="40"/>
      <c r="O123" s="34"/>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row>
    <row r="124" spans="2:223">
      <c r="B124" s="74"/>
      <c r="C124" s="79"/>
      <c r="D124" s="77"/>
      <c r="E124" s="77"/>
      <c r="F124" s="77"/>
      <c r="G124" s="77"/>
      <c r="H124" s="77"/>
      <c r="I124" s="77"/>
      <c r="J124" s="77"/>
      <c r="K124" s="77"/>
      <c r="L124" s="38"/>
      <c r="M124" s="39"/>
      <c r="N124" s="40"/>
      <c r="O124" s="34"/>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row>
    <row r="125" spans="2:223">
      <c r="B125" s="74"/>
      <c r="C125" s="79"/>
      <c r="D125" s="77"/>
      <c r="E125" s="77"/>
      <c r="F125" s="77"/>
      <c r="G125" s="77"/>
      <c r="H125" s="77"/>
      <c r="I125" s="77"/>
      <c r="J125" s="77"/>
      <c r="K125" s="77"/>
      <c r="L125" s="38"/>
      <c r="M125" s="39"/>
      <c r="N125" s="40"/>
      <c r="O125" s="34"/>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row>
    <row r="126" spans="2:223" ht="13.5" customHeight="1">
      <c r="B126" s="74"/>
      <c r="C126" s="79"/>
      <c r="D126" s="77"/>
      <c r="E126" s="77"/>
      <c r="F126" s="77"/>
      <c r="G126" s="77"/>
      <c r="H126" s="77"/>
      <c r="I126" s="77"/>
      <c r="J126" s="77"/>
      <c r="K126" s="77"/>
      <c r="L126" s="33"/>
      <c r="M126" s="36"/>
      <c r="N126" s="37"/>
      <c r="O126" s="34"/>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row>
    <row r="127" spans="2:223" ht="13.5" customHeight="1">
      <c r="B127" s="74"/>
      <c r="C127" s="79"/>
      <c r="D127" s="77"/>
      <c r="E127" s="77"/>
      <c r="F127" s="77"/>
      <c r="G127" s="77"/>
      <c r="H127" s="77"/>
      <c r="I127" s="77"/>
      <c r="J127" s="77"/>
      <c r="K127" s="77"/>
      <c r="L127" s="33"/>
      <c r="M127" s="36"/>
      <c r="N127" s="37"/>
      <c r="O127" s="34"/>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row>
    <row r="128" spans="2:223">
      <c r="B128" s="74"/>
      <c r="C128" s="79"/>
      <c r="D128" s="77"/>
      <c r="E128" s="77"/>
      <c r="F128" s="77"/>
      <c r="G128" s="77"/>
      <c r="H128" s="77"/>
      <c r="I128" s="77"/>
      <c r="J128" s="77"/>
      <c r="K128" s="77"/>
      <c r="L128" s="38"/>
      <c r="M128" s="39"/>
      <c r="N128" s="40"/>
      <c r="O128" s="34"/>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row>
    <row r="129" spans="2:223">
      <c r="B129" s="74"/>
      <c r="C129" s="79"/>
      <c r="D129" s="77"/>
      <c r="E129" s="77"/>
      <c r="F129" s="77"/>
      <c r="G129" s="77"/>
      <c r="H129" s="77"/>
      <c r="I129" s="77"/>
      <c r="J129" s="77"/>
      <c r="K129" s="77"/>
      <c r="L129" s="38"/>
      <c r="M129" s="39"/>
      <c r="N129" s="40"/>
      <c r="O129" s="34"/>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row>
    <row r="130" spans="2:223">
      <c r="B130" s="74"/>
      <c r="C130" s="79"/>
      <c r="D130" s="77"/>
      <c r="E130" s="77"/>
      <c r="F130" s="77"/>
      <c r="G130" s="77"/>
      <c r="H130" s="77"/>
      <c r="I130" s="77"/>
      <c r="J130" s="77"/>
      <c r="K130" s="77"/>
      <c r="L130" s="38"/>
      <c r="M130" s="39"/>
      <c r="N130" s="40"/>
      <c r="O130" s="34"/>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row>
    <row r="131" spans="2:223">
      <c r="B131" s="74"/>
      <c r="C131" s="79"/>
      <c r="D131" s="77"/>
      <c r="E131" s="77"/>
      <c r="F131" s="77"/>
      <c r="G131" s="77"/>
      <c r="H131" s="77"/>
      <c r="I131" s="77"/>
      <c r="J131" s="77"/>
      <c r="K131" s="77"/>
      <c r="L131" s="38"/>
      <c r="M131" s="39"/>
      <c r="N131" s="40"/>
      <c r="O131" s="34"/>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row>
    <row r="132" spans="2:223">
      <c r="B132" s="74"/>
      <c r="C132" s="79"/>
      <c r="D132" s="77"/>
      <c r="E132" s="77"/>
      <c r="F132" s="77"/>
      <c r="G132" s="77"/>
      <c r="H132" s="77"/>
      <c r="I132" s="77"/>
      <c r="J132" s="77"/>
      <c r="K132" s="77"/>
      <c r="L132" s="38"/>
      <c r="M132" s="39"/>
      <c r="N132" s="40"/>
      <c r="O132" s="34"/>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row>
    <row r="133" spans="2:223">
      <c r="B133" s="74"/>
      <c r="C133" s="79"/>
      <c r="D133" s="77"/>
      <c r="E133" s="77"/>
      <c r="F133" s="77"/>
      <c r="G133" s="77"/>
      <c r="H133" s="77"/>
      <c r="I133" s="77"/>
      <c r="J133" s="77"/>
      <c r="K133" s="77"/>
      <c r="L133" s="38"/>
      <c r="M133" s="39"/>
      <c r="N133" s="40"/>
      <c r="O133" s="34"/>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row>
    <row r="134" spans="2:223" ht="13.5" customHeight="1">
      <c r="B134" s="74"/>
      <c r="C134" s="79"/>
      <c r="D134" s="77"/>
      <c r="E134" s="77"/>
      <c r="F134" s="77"/>
      <c r="G134" s="77"/>
      <c r="H134" s="77"/>
      <c r="I134" s="77"/>
      <c r="J134" s="77"/>
      <c r="K134" s="77"/>
      <c r="L134" s="33"/>
      <c r="M134" s="36"/>
      <c r="N134" s="37"/>
      <c r="O134" s="34"/>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row>
    <row r="135" spans="2:223" ht="13.5" customHeight="1">
      <c r="B135" s="74"/>
      <c r="C135" s="79"/>
      <c r="D135" s="77"/>
      <c r="E135" s="77"/>
      <c r="F135" s="77"/>
      <c r="G135" s="77"/>
      <c r="H135" s="77"/>
      <c r="I135" s="77"/>
      <c r="J135" s="77"/>
      <c r="K135" s="77"/>
      <c r="L135" s="38"/>
      <c r="M135" s="39"/>
      <c r="N135" s="40"/>
      <c r="O135" s="34"/>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row>
    <row r="136" spans="2:223">
      <c r="B136" s="74"/>
      <c r="C136" s="79"/>
      <c r="D136" s="77"/>
      <c r="E136" s="77"/>
      <c r="F136" s="77"/>
      <c r="G136" s="77"/>
      <c r="H136" s="77"/>
      <c r="I136" s="77"/>
      <c r="J136" s="77"/>
      <c r="K136" s="77"/>
      <c r="L136" s="38"/>
      <c r="M136" s="39"/>
      <c r="N136" s="40"/>
      <c r="O136" s="34"/>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row>
    <row r="137" spans="2:223">
      <c r="B137" s="74"/>
      <c r="C137" s="79"/>
      <c r="D137" s="77"/>
      <c r="E137" s="77"/>
      <c r="F137" s="77"/>
      <c r="G137" s="77"/>
      <c r="H137" s="77"/>
      <c r="I137" s="77"/>
      <c r="J137" s="77"/>
      <c r="K137" s="77"/>
      <c r="L137" s="38"/>
      <c r="M137" s="39"/>
      <c r="N137" s="40"/>
      <c r="O137" s="34"/>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row>
    <row r="138" spans="2:223">
      <c r="B138" s="74"/>
      <c r="C138" s="79"/>
      <c r="D138" s="77"/>
      <c r="E138" s="77"/>
      <c r="F138" s="77"/>
      <c r="G138" s="77"/>
      <c r="H138" s="77"/>
      <c r="I138" s="77"/>
      <c r="J138" s="77"/>
      <c r="K138" s="77"/>
      <c r="L138" s="38"/>
      <c r="M138" s="39"/>
      <c r="N138" s="40"/>
      <c r="O138" s="34"/>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row>
    <row r="139" spans="2:223">
      <c r="B139" s="74"/>
      <c r="C139" s="79"/>
      <c r="D139" s="77"/>
      <c r="E139" s="77"/>
      <c r="F139" s="77"/>
      <c r="G139" s="77"/>
      <c r="H139" s="77"/>
      <c r="I139" s="77"/>
      <c r="J139" s="77"/>
      <c r="K139" s="77"/>
      <c r="L139" s="38"/>
      <c r="M139" s="39"/>
      <c r="N139" s="40"/>
      <c r="O139" s="34"/>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row>
    <row r="140" spans="2:223">
      <c r="B140" s="74"/>
      <c r="C140" s="79"/>
      <c r="D140" s="77"/>
      <c r="E140" s="77"/>
      <c r="F140" s="77"/>
      <c r="G140" s="77"/>
      <c r="H140" s="77"/>
      <c r="I140" s="77"/>
      <c r="J140" s="77"/>
      <c r="K140" s="77"/>
      <c r="L140" s="38"/>
      <c r="M140" s="39"/>
      <c r="N140" s="40"/>
      <c r="O140" s="34"/>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row>
    <row r="141" spans="2:223">
      <c r="B141" s="74"/>
      <c r="C141" s="79"/>
      <c r="D141" s="77"/>
      <c r="E141" s="77"/>
      <c r="F141" s="77"/>
      <c r="G141" s="77"/>
      <c r="H141" s="77"/>
      <c r="I141" s="77"/>
      <c r="J141" s="77"/>
      <c r="K141" s="77"/>
      <c r="L141" s="38"/>
      <c r="M141" s="39"/>
      <c r="N141" s="40"/>
      <c r="O141" s="34"/>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row>
    <row r="142" spans="2:223">
      <c r="B142" s="74"/>
      <c r="C142" s="79"/>
      <c r="D142" s="79"/>
      <c r="E142" s="79"/>
      <c r="F142" s="79"/>
      <c r="G142" s="79"/>
      <c r="H142" s="79"/>
      <c r="I142" s="79"/>
      <c r="J142" s="79"/>
      <c r="L142" s="33"/>
      <c r="M142" s="36"/>
      <c r="N142" s="37"/>
      <c r="O142" s="37"/>
    </row>
    <row r="143" spans="2:223">
      <c r="B143" s="74"/>
      <c r="C143" s="79"/>
      <c r="D143" s="79"/>
      <c r="E143" s="79"/>
      <c r="F143" s="79"/>
      <c r="G143" s="79"/>
      <c r="H143" s="79"/>
      <c r="I143" s="79"/>
      <c r="J143" s="79"/>
    </row>
    <row r="144" spans="2:223">
      <c r="B144" s="74"/>
      <c r="C144" s="79"/>
      <c r="D144" s="79"/>
      <c r="E144" s="79"/>
      <c r="F144" s="79"/>
      <c r="G144" s="79"/>
      <c r="H144" s="79"/>
      <c r="I144" s="79"/>
      <c r="J144" s="79"/>
    </row>
    <row r="145" spans="2:10">
      <c r="B145" s="74"/>
      <c r="C145" s="79"/>
      <c r="D145" s="79"/>
      <c r="E145" s="79"/>
      <c r="F145" s="79"/>
      <c r="G145" s="79"/>
      <c r="H145" s="79"/>
      <c r="I145" s="79"/>
      <c r="J145" s="79"/>
    </row>
    <row r="146" spans="2:10">
      <c r="B146" s="74"/>
      <c r="C146" s="79"/>
      <c r="D146" s="79"/>
      <c r="E146" s="79"/>
      <c r="F146" s="79"/>
      <c r="G146" s="79"/>
      <c r="H146" s="79"/>
      <c r="I146" s="79"/>
      <c r="J146" s="79"/>
    </row>
    <row r="147" spans="2:10">
      <c r="B147" s="74"/>
      <c r="C147" s="79"/>
      <c r="D147" s="79"/>
      <c r="E147" s="79"/>
      <c r="F147" s="79"/>
      <c r="G147" s="79"/>
      <c r="H147" s="79"/>
      <c r="I147" s="79"/>
      <c r="J147" s="79"/>
    </row>
    <row r="148" spans="2:10">
      <c r="B148" s="74"/>
      <c r="C148" s="79"/>
      <c r="D148" s="79"/>
      <c r="E148" s="79"/>
      <c r="F148" s="79"/>
      <c r="G148" s="79"/>
      <c r="H148" s="79"/>
      <c r="I148" s="79"/>
      <c r="J148" s="79"/>
    </row>
    <row r="149" spans="2:10">
      <c r="B149" s="74"/>
      <c r="C149" s="79"/>
      <c r="D149" s="79"/>
      <c r="E149" s="79"/>
      <c r="F149" s="79"/>
      <c r="G149" s="79"/>
      <c r="H149" s="79"/>
      <c r="I149" s="79"/>
      <c r="J149" s="79"/>
    </row>
    <row r="150" spans="2:10">
      <c r="B150" s="74"/>
      <c r="C150" s="79"/>
      <c r="D150" s="79"/>
      <c r="E150" s="79"/>
      <c r="F150" s="79"/>
      <c r="G150" s="79"/>
      <c r="H150" s="79"/>
      <c r="I150" s="79"/>
      <c r="J150" s="79"/>
    </row>
    <row r="151" spans="2:10">
      <c r="B151" s="74"/>
      <c r="C151" s="79"/>
      <c r="D151" s="79"/>
      <c r="E151" s="79"/>
      <c r="F151" s="79"/>
      <c r="G151" s="79"/>
      <c r="H151" s="79"/>
      <c r="I151" s="79"/>
      <c r="J151" s="79"/>
    </row>
    <row r="152" spans="2:10">
      <c r="B152" s="74"/>
      <c r="C152" s="79"/>
      <c r="D152" s="79"/>
      <c r="E152" s="79"/>
      <c r="F152" s="79"/>
      <c r="G152" s="79"/>
      <c r="H152" s="79"/>
      <c r="I152" s="79"/>
      <c r="J152" s="79"/>
    </row>
    <row r="153" spans="2:10">
      <c r="B153" s="74"/>
      <c r="C153" s="79"/>
      <c r="D153" s="79"/>
      <c r="E153" s="79"/>
      <c r="F153" s="79"/>
      <c r="G153" s="79"/>
      <c r="H153" s="79"/>
      <c r="I153" s="79"/>
      <c r="J153" s="79"/>
    </row>
    <row r="154" spans="2:10">
      <c r="B154" s="74"/>
      <c r="C154" s="79"/>
      <c r="D154" s="79"/>
      <c r="E154" s="79"/>
      <c r="F154" s="79"/>
      <c r="G154" s="79"/>
      <c r="H154" s="79"/>
      <c r="I154" s="79"/>
      <c r="J154" s="79"/>
    </row>
    <row r="155" spans="2:10">
      <c r="B155" s="74"/>
      <c r="C155" s="79"/>
      <c r="D155" s="79"/>
      <c r="E155" s="79"/>
      <c r="F155" s="79"/>
      <c r="G155" s="79"/>
      <c r="H155" s="79"/>
      <c r="I155" s="79"/>
      <c r="J155" s="79"/>
    </row>
    <row r="156" spans="2:10">
      <c r="B156" s="74"/>
      <c r="C156" s="79"/>
      <c r="D156" s="79"/>
      <c r="E156" s="79"/>
      <c r="F156" s="79"/>
      <c r="G156" s="79"/>
      <c r="H156" s="79"/>
      <c r="I156" s="79"/>
      <c r="J156" s="79"/>
    </row>
    <row r="157" spans="2:10">
      <c r="B157" s="74"/>
      <c r="C157" s="79"/>
      <c r="D157" s="79"/>
      <c r="E157" s="79"/>
      <c r="F157" s="79"/>
      <c r="G157" s="79"/>
      <c r="H157" s="79"/>
      <c r="I157" s="79"/>
      <c r="J157" s="79"/>
    </row>
    <row r="158" spans="2:10">
      <c r="B158" s="74"/>
      <c r="C158" s="79"/>
      <c r="D158" s="79"/>
      <c r="E158" s="79"/>
      <c r="F158" s="79"/>
      <c r="G158" s="79"/>
      <c r="H158" s="79"/>
      <c r="I158" s="79"/>
      <c r="J158" s="79"/>
    </row>
  </sheetData>
  <sheetProtection password="EA8D" sheet="1" objects="1" scenarios="1"/>
  <mergeCells count="12">
    <mergeCell ref="B3:B5"/>
    <mergeCell ref="B25:B27"/>
    <mergeCell ref="C25:J25"/>
    <mergeCell ref="C26:D26"/>
    <mergeCell ref="E26:F26"/>
    <mergeCell ref="G26:H26"/>
    <mergeCell ref="I26:J26"/>
    <mergeCell ref="C4:D4"/>
    <mergeCell ref="E4:F4"/>
    <mergeCell ref="G4:H4"/>
    <mergeCell ref="I4:J4"/>
    <mergeCell ref="C3:J3"/>
  </mergeCells>
  <phoneticPr fontId="2"/>
  <pageMargins left="0.7" right="0.7" top="0.75" bottom="0.75" header="0.3" footer="0.3"/>
  <pageSetup paperSize="9" orientation="portrait"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3" sqref="C13"/>
    </sheetView>
  </sheetViews>
  <sheetFormatPr defaultRowHeight="12"/>
  <cols>
    <col min="2" max="3" width="13.4609375" bestFit="1" customWidth="1"/>
    <col min="4" max="4" width="21.765625" bestFit="1" customWidth="1"/>
    <col min="5" max="5" width="6" bestFit="1" customWidth="1"/>
  </cols>
  <sheetData>
    <row r="1" spans="1:5">
      <c r="B1" s="28"/>
      <c r="C1" s="48" t="s">
        <v>59</v>
      </c>
      <c r="D1" s="32"/>
      <c r="E1" s="49"/>
    </row>
    <row r="2" spans="1:5">
      <c r="B2" s="44"/>
      <c r="C2" s="50"/>
      <c r="D2" s="33"/>
      <c r="E2" s="51"/>
    </row>
    <row r="3" spans="1:5" ht="19.2">
      <c r="B3" s="31" t="s">
        <v>58</v>
      </c>
      <c r="C3" s="52" t="s">
        <v>64</v>
      </c>
      <c r="D3" s="53" t="s">
        <v>65</v>
      </c>
      <c r="E3" s="54"/>
    </row>
    <row r="4" spans="1:5">
      <c r="A4">
        <v>20</v>
      </c>
      <c r="B4" s="45" t="s">
        <v>60</v>
      </c>
      <c r="C4" s="55">
        <v>21610</v>
      </c>
      <c r="D4" s="56">
        <v>210</v>
      </c>
      <c r="E4" s="57" t="s">
        <v>61</v>
      </c>
    </row>
    <row r="5" spans="1:5">
      <c r="A5">
        <v>21</v>
      </c>
      <c r="B5" s="46" t="s">
        <v>66</v>
      </c>
      <c r="C5" s="58">
        <v>14400</v>
      </c>
      <c r="D5" s="59">
        <v>140</v>
      </c>
      <c r="E5" s="43" t="s">
        <v>61</v>
      </c>
    </row>
    <row r="6" spans="1:5">
      <c r="A6">
        <v>31</v>
      </c>
      <c r="B6" s="46" t="s">
        <v>67</v>
      </c>
      <c r="C6" s="58">
        <v>10800</v>
      </c>
      <c r="D6" s="59">
        <v>100</v>
      </c>
      <c r="E6" s="43" t="s">
        <v>61</v>
      </c>
    </row>
    <row r="7" spans="1:5">
      <c r="A7">
        <v>41</v>
      </c>
      <c r="B7" s="46" t="s">
        <v>68</v>
      </c>
      <c r="C7" s="58">
        <v>8640</v>
      </c>
      <c r="D7" s="59">
        <v>80</v>
      </c>
      <c r="E7" s="43" t="s">
        <v>61</v>
      </c>
    </row>
    <row r="8" spans="1:5">
      <c r="A8">
        <v>51</v>
      </c>
      <c r="B8" s="46" t="s">
        <v>69</v>
      </c>
      <c r="C8" s="58">
        <v>7200</v>
      </c>
      <c r="D8" s="59">
        <v>70</v>
      </c>
      <c r="E8" s="43" t="s">
        <v>61</v>
      </c>
    </row>
    <row r="9" spans="1:5">
      <c r="A9">
        <v>61</v>
      </c>
      <c r="B9" s="46" t="s">
        <v>70</v>
      </c>
      <c r="C9" s="58">
        <v>6170</v>
      </c>
      <c r="D9" s="59">
        <v>60</v>
      </c>
      <c r="E9" s="43" t="s">
        <v>61</v>
      </c>
    </row>
    <row r="10" spans="1:5">
      <c r="A10">
        <v>71</v>
      </c>
      <c r="B10" s="46" t="s">
        <v>71</v>
      </c>
      <c r="C10" s="58">
        <v>5400</v>
      </c>
      <c r="D10" s="59">
        <v>50</v>
      </c>
      <c r="E10" s="43" t="s">
        <v>61</v>
      </c>
    </row>
    <row r="11" spans="1:5">
      <c r="A11">
        <v>81</v>
      </c>
      <c r="B11" s="46" t="s">
        <v>72</v>
      </c>
      <c r="C11" s="58">
        <v>4800</v>
      </c>
      <c r="D11" s="59">
        <v>40</v>
      </c>
      <c r="E11" s="43" t="s">
        <v>61</v>
      </c>
    </row>
    <row r="12" spans="1:5">
      <c r="A12">
        <v>91</v>
      </c>
      <c r="B12" s="46" t="s">
        <v>73</v>
      </c>
      <c r="C12" s="58">
        <v>4320</v>
      </c>
      <c r="D12" s="59">
        <v>40</v>
      </c>
      <c r="E12" s="43" t="s">
        <v>61</v>
      </c>
    </row>
    <row r="13" spans="1:5">
      <c r="A13">
        <v>101</v>
      </c>
      <c r="B13" s="46" t="s">
        <v>74</v>
      </c>
      <c r="C13" s="58">
        <v>3920</v>
      </c>
      <c r="D13" s="59">
        <v>30</v>
      </c>
      <c r="E13" s="43" t="s">
        <v>61</v>
      </c>
    </row>
    <row r="14" spans="1:5">
      <c r="A14">
        <v>111</v>
      </c>
      <c r="B14" s="46" t="s">
        <v>75</v>
      </c>
      <c r="C14" s="58">
        <v>3600</v>
      </c>
      <c r="D14" s="59">
        <v>30</v>
      </c>
      <c r="E14" s="43" t="s">
        <v>61</v>
      </c>
    </row>
    <row r="15" spans="1:5">
      <c r="A15">
        <v>121</v>
      </c>
      <c r="B15" s="46" t="s">
        <v>76</v>
      </c>
      <c r="C15" s="58">
        <v>3320</v>
      </c>
      <c r="D15" s="59">
        <v>30</v>
      </c>
      <c r="E15" s="43" t="s">
        <v>61</v>
      </c>
    </row>
    <row r="16" spans="1:5">
      <c r="A16">
        <v>131</v>
      </c>
      <c r="B16" s="46" t="s">
        <v>77</v>
      </c>
      <c r="C16" s="58">
        <v>3080</v>
      </c>
      <c r="D16" s="59">
        <v>30</v>
      </c>
      <c r="E16" s="43" t="s">
        <v>61</v>
      </c>
    </row>
    <row r="17" spans="1:5">
      <c r="A17">
        <v>141</v>
      </c>
      <c r="B17" s="46" t="s">
        <v>78</v>
      </c>
      <c r="C17" s="58">
        <v>2880</v>
      </c>
      <c r="D17" s="59">
        <v>20</v>
      </c>
      <c r="E17" s="43" t="s">
        <v>61</v>
      </c>
    </row>
    <row r="18" spans="1:5">
      <c r="A18">
        <v>151</v>
      </c>
      <c r="B18" s="46" t="s">
        <v>79</v>
      </c>
      <c r="C18" s="58">
        <v>2700</v>
      </c>
      <c r="D18" s="59">
        <v>20</v>
      </c>
      <c r="E18" s="43" t="s">
        <v>61</v>
      </c>
    </row>
    <row r="19" spans="1:5">
      <c r="A19">
        <v>161</v>
      </c>
      <c r="B19" s="46" t="s">
        <v>80</v>
      </c>
      <c r="C19" s="58">
        <v>2540</v>
      </c>
      <c r="D19" s="59">
        <v>20</v>
      </c>
      <c r="E19" s="43" t="s">
        <v>61</v>
      </c>
    </row>
    <row r="20" spans="1:5">
      <c r="A20">
        <v>171</v>
      </c>
      <c r="B20" s="47" t="s">
        <v>81</v>
      </c>
      <c r="C20" s="60">
        <v>2400</v>
      </c>
      <c r="D20" s="61">
        <v>20</v>
      </c>
      <c r="E20" s="62" t="s">
        <v>61</v>
      </c>
    </row>
  </sheetData>
  <sheetProtection password="EA8D" sheet="1" objects="1" scenarios="1"/>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認可保育所用請求書（平成２７年度分）</vt:lpstr>
      <vt:lpstr>差額請求内訳書</vt:lpstr>
      <vt:lpstr>基本単価表</vt:lpstr>
      <vt:lpstr>所長設置加算単価</vt:lpstr>
      <vt:lpstr>差額請求内訳書!Print_Area</vt:lpstr>
      <vt:lpstr>入力シート!Print_Area</vt:lpstr>
    </vt:vector>
  </TitlesOfParts>
  <Company>薩摩川内市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SA12265</dc:creator>
  <cp:lastModifiedBy>SA12265</cp:lastModifiedBy>
  <cp:lastPrinted>2015-04-21T09:52:28Z</cp:lastPrinted>
  <dcterms:created xsi:type="dcterms:W3CDTF">2015-04-21T01:53:05Z</dcterms:created>
  <dcterms:modified xsi:type="dcterms:W3CDTF">2015-09-25T06:59:31Z</dcterms:modified>
</cp:coreProperties>
</file>