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\0230契約検査室\A-0-0 04 市通達・国・県通知【設計・施工・検査・調査等】\国・県通知・市通知・各調査含\・R08\R8.7.29‗営繕工事における「週休2日」工事実施要領の改正について\"/>
    </mc:Choice>
  </mc:AlternateContent>
  <xr:revisionPtr revIDLastSave="0" documentId="13_ncr:1_{E8345591-7878-414C-9D4E-1EFAEC4EBDD5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別紙１完全週休２日" sheetId="12" r:id="rId1"/>
    <sheet name="別紙２月単位・通期" sheetId="10" r:id="rId2"/>
    <sheet name="リスト" sheetId="11" r:id="rId3"/>
  </sheets>
  <definedNames>
    <definedName name="_xlnm.Print_Area" localSheetId="0">別紙１完全週休２日!$A$4:$CV$118</definedName>
    <definedName name="_xlnm.Print_Area" localSheetId="1">別紙２月単位・通期!$A$4:$AI$302</definedName>
    <definedName name="_xlnm.Print_Titles" localSheetId="1">別紙２月単位・通期!$4:$9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<sst xmlns="http://schemas.openxmlformats.org/spreadsheetml/2006/main" count="1448" uniqueCount="75">
  <si>
    <t>工事名</t>
    <rPh sb="0" eb="3">
      <t>コウジメイ</t>
    </rPh>
    <phoneticPr fontId="2"/>
  </si>
  <si>
    <t>：</t>
    <phoneticPr fontId="2"/>
  </si>
  <si>
    <t>○○工事</t>
    <rPh sb="2" eb="4">
      <t>コウジ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</si>
  <si>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</si>
  <si>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</si>
  <si>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工事期間</t>
    <rPh sb="0" eb="2">
      <t>コウジ</t>
    </rPh>
    <rPh sb="2" eb="4">
      <t>キカン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</si>
  <si>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</si>
  <si>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</si>
  <si>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土日祝日数</t>
    <rPh sb="0" eb="2">
      <t>ドニチ</t>
    </rPh>
    <rPh sb="2" eb="4">
      <t>シュクジツ</t>
    </rPh>
    <rPh sb="4" eb="5">
      <t>スウ</t>
    </rPh>
    <phoneticPr fontId="2"/>
  </si>
  <si>
    <t>曜日</t>
    <rPh sb="0" eb="2">
      <t>ヨウビ</t>
    </rPh>
    <phoneticPr fontId="2"/>
  </si>
  <si>
    <t>休暇等</t>
    <rPh sb="0" eb="2">
      <t>キュウカ</t>
    </rPh>
    <rPh sb="2" eb="3">
      <t>トウ</t>
    </rPh>
    <phoneticPr fontId="2"/>
  </si>
  <si>
    <t>行事</t>
    <rPh sb="0" eb="2">
      <t>ギョウジ</t>
    </rPh>
    <phoneticPr fontId="2"/>
  </si>
  <si>
    <t>対象期間</t>
    <rPh sb="0" eb="2">
      <t>タイショウ</t>
    </rPh>
    <rPh sb="2" eb="4">
      <t>キカン</t>
    </rPh>
    <phoneticPr fontId="2"/>
  </si>
  <si>
    <t>計画日数</t>
    <rPh sb="0" eb="2">
      <t>ケイカク</t>
    </rPh>
    <rPh sb="2" eb="4">
      <t>ニッスウ</t>
    </rPh>
    <phoneticPr fontId="2"/>
  </si>
  <si>
    <t>計画率</t>
    <rPh sb="0" eb="2">
      <t>ケイカク</t>
    </rPh>
    <rPh sb="2" eb="3">
      <t>リツ</t>
    </rPh>
    <phoneticPr fontId="2"/>
  </si>
  <si>
    <t>休暇等</t>
    <rPh sb="0" eb="2">
      <t>キュウカ</t>
    </rPh>
    <rPh sb="2" eb="3">
      <t>ナド</t>
    </rPh>
    <phoneticPr fontId="2"/>
  </si>
  <si>
    <t>閉所日数</t>
    <rPh sb="0" eb="2">
      <t>ヘイショ</t>
    </rPh>
    <rPh sb="2" eb="4">
      <t>ニッスウ</t>
    </rPh>
    <phoneticPr fontId="2"/>
  </si>
  <si>
    <t>　</t>
  </si>
  <si>
    <t>計画</t>
    <rPh sb="0" eb="2">
      <t>ケイカク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</si>
  <si>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</si>
  <si>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実績</t>
    <rPh sb="0" eb="2">
      <t>ジッセキ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</si>
  <si>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</si>
  <si>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閉所率</t>
    <rPh sb="0" eb="2">
      <t>ヘイショ</t>
    </rPh>
    <rPh sb="2" eb="3">
      <t>リツ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</si>
  <si>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</si>
  <si>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</si>
  <si>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土日数</t>
    <rPh sb="0" eb="2">
      <t>ドニチ</t>
    </rPh>
    <rPh sb="2" eb="3">
      <t>スウ</t>
    </rPh>
    <phoneticPr fontId="2"/>
  </si>
  <si>
    <t>月単位達成</t>
    <rPh sb="0" eb="3">
      <t>ツキタンイ</t>
    </rPh>
    <rPh sb="3" eb="5">
      <t>タッセイ</t>
    </rPh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</si>
  <si>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</si>
  <si>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</si>
  <si>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</si>
  <si>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</si>
  <si>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</si>
  <si>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通常実績</t>
    <rPh sb="0" eb="2">
      <t>ツウジョウ</t>
    </rPh>
    <rPh sb="2" eb="4">
      <t>ジッセキ</t>
    </rPh>
    <phoneticPr fontId="2"/>
  </si>
  <si>
    <t>祝日</t>
    <rPh sb="0" eb="2">
      <t>シュクジツ</t>
    </rPh>
    <phoneticPr fontId="2"/>
  </si>
  <si>
    <t>名称</t>
    <rPh sb="0" eb="2">
      <t>メイショウ</t>
    </rPh>
    <phoneticPr fontId="2"/>
  </si>
  <si>
    <t>リスト</t>
    <phoneticPr fontId="2"/>
  </si>
  <si>
    <t>元日</t>
  </si>
  <si>
    <t>－</t>
    <phoneticPr fontId="2"/>
  </si>
  <si>
    <t>休</t>
    <rPh sb="0" eb="1">
      <t>ヤス</t>
    </rPh>
    <phoneticPr fontId="2"/>
  </si>
  <si>
    <t>成人の日</t>
  </si>
  <si>
    <t>雨休</t>
    <rPh sb="0" eb="1">
      <t>ウ</t>
    </rPh>
    <rPh sb="1" eb="2">
      <t>キュウ</t>
    </rPh>
    <phoneticPr fontId="2"/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</si>
  <si>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</si>
  <si>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</si>
  <si>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</si>
  <si>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</si>
  <si>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</si>
  <si>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</si>
  <si>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</si>
  <si>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</si>
  <si>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</si>
  <si>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</si>
  <si>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</si>
  <si>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</si>
  <si>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</si>
  <si>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</si>
  <si>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</si>
  <si>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</si>
  <si>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</si>
  <si>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</si>
  <si>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</si>
  <si>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</si>
  <si>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</si>
  <si>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</si>
  <si>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</si>
  <si>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</si>
  <si>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休日</t>
    <phoneticPr fontId="2"/>
  </si>
  <si>
    <t>海の日</t>
    <phoneticPr fontId="2"/>
  </si>
  <si>
    <t>山の日</t>
    <phoneticPr fontId="2"/>
  </si>
  <si>
    <t>敬老の日</t>
    <phoneticPr fontId="2"/>
  </si>
  <si>
    <t>秋分の日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</si>
  <si>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</si>
  <si>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</si>
  <si>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</si>
  <si>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カンゼン</t>
    </rPh>
    <rPh sb="12" eb="14">
      <t>シュウキュウ</t>
    </rPh>
    <rPh sb="15" eb="16">
      <t>ニチ</t>
    </rPh>
    <phoneticPr fontId="2"/>
  </si>
  <si>
    <t>休日取得計画実績表【月単位・通期】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3">
      <t>ツキタンイ</t>
    </rPh>
    <rPh sb="14" eb="16">
      <t>ツウキ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</si>
</sst>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85" zoomScaleNormal="55" zoomScaleSheetLayoutView="85" workbookViewId="0">
      <selection activeCell="BY5" sqref="BY5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73</v>
      </c>
      <c r="N4" s="8"/>
      <c r="AA4" s="6" t="s">
        <v>73</v>
      </c>
      <c r="AM4" s="8"/>
      <c r="AZ4" s="6" t="s">
        <v>73</v>
      </c>
      <c r="BL4" s="8"/>
      <c r="BY4" s="6" t="s">
        <v>73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83" t="s">
        <v>0</v>
      </c>
      <c r="C6" s="83"/>
      <c r="D6" s="83"/>
      <c r="E6" s="83"/>
      <c r="F6" s="7" t="s">
        <v>1</v>
      </c>
      <c r="G6" s="1" t="s">
        <v>2</v>
      </c>
      <c r="H6" s="1"/>
      <c r="I6" s="1"/>
      <c r="J6" s="1"/>
      <c r="K6" s="1"/>
      <c r="L6" s="1"/>
      <c r="M6" s="1"/>
      <c r="N6" s="1"/>
      <c r="O6" s="1"/>
      <c r="P6" s="1"/>
      <c r="Q6" s="1"/>
      <c r="AA6" s="83" t="s">
        <v>0</v>
      </c>
      <c r="AB6" s="83"/>
      <c r="AC6" s="83"/>
      <c r="AD6" s="83"/>
      <c r="AE6" s="7" t="s">
        <v>1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83" t="s">
        <v>0</v>
      </c>
      <c r="BA6" s="83"/>
      <c r="BB6" s="83"/>
      <c r="BC6" s="83"/>
      <c r="BD6" s="7" t="s">
        <v>1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83" t="s">
        <v>0</v>
      </c>
      <c r="BZ6" s="83"/>
      <c r="CA6" s="83"/>
      <c r="CB6" s="83"/>
      <c r="CC6" s="7" t="s">
        <v>1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83" t="s">
        <v>3</v>
      </c>
      <c r="C7" s="83"/>
      <c r="D7" s="83"/>
      <c r="E7" s="83"/>
      <c r="F7" s="7" t="s">
        <v>1</v>
      </c>
      <c r="G7" s="84">
        <v>46235</v>
      </c>
      <c r="H7" s="85"/>
      <c r="I7" s="85"/>
      <c r="J7" s="86"/>
      <c r="K7" s="66" t="str">
        <f>TEXT(WEEKDAY(+G7),"aaa")</f>
        <v>土</v>
      </c>
      <c r="L7" s="66"/>
      <c r="AA7" s="83" t="s">
        <v>3</v>
      </c>
      <c r="AB7" s="83"/>
      <c r="AC7" s="83"/>
      <c r="AD7" s="83"/>
      <c r="AE7" s="7" t="s">
        <v>1</v>
      </c>
      <c r="AF7" s="87">
        <f>G7</f>
        <v>46235</v>
      </c>
      <c r="AG7" s="88"/>
      <c r="AH7" s="88"/>
      <c r="AI7" s="89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83" t="s">
        <v>3</v>
      </c>
      <c r="BA7" s="83"/>
      <c r="BB7" s="83"/>
      <c r="BC7" s="83"/>
      <c r="BD7" s="7" t="s">
        <v>1</v>
      </c>
      <c r="BE7" s="87">
        <f>AF7</f>
        <v>46235</v>
      </c>
      <c r="BF7" s="88"/>
      <c r="BG7" s="88"/>
      <c r="BH7" s="89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83" t="s">
        <v>3</v>
      </c>
      <c r="BZ7" s="83"/>
      <c r="CA7" s="83"/>
      <c r="CB7" s="83"/>
      <c r="CC7" s="7" t="s">
        <v>1</v>
      </c>
      <c r="CD7" s="87">
        <f>BE7</f>
        <v>46235</v>
      </c>
      <c r="CE7" s="88"/>
      <c r="CF7" s="88"/>
      <c r="CG7" s="89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90" t="s">
        <v>4</v>
      </c>
      <c r="C8" s="90"/>
      <c r="D8" s="90"/>
      <c r="E8" s="90"/>
      <c r="F8" s="7" t="s">
        <v>1</v>
      </c>
      <c r="G8" s="91">
        <v>46387</v>
      </c>
      <c r="H8" s="91"/>
      <c r="I8" s="91"/>
      <c r="J8" s="91"/>
      <c r="K8" s="66" t="str">
        <f>TEXT(WEEKDAY(+G8),"aaa")</f>
        <v>木</v>
      </c>
      <c r="L8" s="66"/>
      <c r="M8" s="92" t="s">
        <v>5</v>
      </c>
      <c r="N8" s="92"/>
      <c r="O8" s="92"/>
      <c r="P8" s="7" t="s">
        <v>1</v>
      </c>
      <c r="Q8" s="83">
        <f>+G8-G7+1</f>
        <v>153</v>
      </c>
      <c r="R8" s="93"/>
      <c r="S8" s="93"/>
      <c r="AA8" s="90" t="s">
        <v>4</v>
      </c>
      <c r="AB8" s="90"/>
      <c r="AC8" s="90"/>
      <c r="AD8" s="90"/>
      <c r="AE8" s="7" t="s">
        <v>1</v>
      </c>
      <c r="AF8" s="94">
        <f>G8</f>
        <v>46387</v>
      </c>
      <c r="AG8" s="94"/>
      <c r="AH8" s="94"/>
      <c r="AI8" s="94"/>
      <c r="AJ8" s="67" t="str">
        <f>K8</f>
        <v>木</v>
      </c>
      <c r="AK8" s="67"/>
      <c r="AL8" s="95" t="s">
        <v>5</v>
      </c>
      <c r="AM8" s="95"/>
      <c r="AN8" s="95"/>
      <c r="AO8" s="65" t="s">
        <v>1</v>
      </c>
      <c r="AP8" s="96">
        <f>Q8</f>
        <v>153</v>
      </c>
      <c r="AQ8" s="97"/>
      <c r="AR8" s="97"/>
      <c r="AS8" s="65"/>
      <c r="AT8" s="65"/>
      <c r="AZ8" s="90" t="s">
        <v>4</v>
      </c>
      <c r="BA8" s="90"/>
      <c r="BB8" s="90"/>
      <c r="BC8" s="90"/>
      <c r="BD8" s="7" t="s">
        <v>1</v>
      </c>
      <c r="BE8" s="94">
        <f>AF8</f>
        <v>46387</v>
      </c>
      <c r="BF8" s="94"/>
      <c r="BG8" s="94"/>
      <c r="BH8" s="94"/>
      <c r="BI8" s="67" t="str">
        <f>AJ8</f>
        <v>木</v>
      </c>
      <c r="BJ8" s="67"/>
      <c r="BK8" s="95" t="s">
        <v>5</v>
      </c>
      <c r="BL8" s="95"/>
      <c r="BM8" s="95"/>
      <c r="BN8" s="65" t="s">
        <v>1</v>
      </c>
      <c r="BO8" s="96">
        <f>AP8</f>
        <v>153</v>
      </c>
      <c r="BP8" s="97"/>
      <c r="BQ8" s="97"/>
      <c r="BR8" s="65"/>
      <c r="BS8" s="65"/>
      <c r="BY8" s="90" t="s">
        <v>4</v>
      </c>
      <c r="BZ8" s="90"/>
      <c r="CA8" s="90"/>
      <c r="CB8" s="90"/>
      <c r="CC8" s="7" t="s">
        <v>1</v>
      </c>
      <c r="CD8" s="94">
        <f>BE8</f>
        <v>46387</v>
      </c>
      <c r="CE8" s="94"/>
      <c r="CF8" s="94"/>
      <c r="CG8" s="94"/>
      <c r="CH8" s="67" t="str">
        <f>BI8</f>
        <v>木</v>
      </c>
      <c r="CI8" s="67"/>
      <c r="CJ8" s="95" t="s">
        <v>5</v>
      </c>
      <c r="CK8" s="95"/>
      <c r="CL8" s="95"/>
      <c r="CM8" s="65" t="s">
        <v>1</v>
      </c>
      <c r="CN8" s="96">
        <f>BO8</f>
        <v>153</v>
      </c>
      <c r="CO8" s="97"/>
      <c r="CP8" s="97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6</v>
      </c>
      <c r="C12" s="98">
        <f>DATE($C10,$D10,1)</f>
        <v>46235</v>
      </c>
      <c r="D12" s="99"/>
      <c r="E12" s="99"/>
      <c r="F12" s="99"/>
      <c r="G12" s="99"/>
      <c r="H12" s="99"/>
      <c r="I12" s="99"/>
      <c r="J12" s="99"/>
      <c r="K12" s="100"/>
      <c r="L12" s="79"/>
      <c r="M12" s="9"/>
      <c r="N12" s="63" t="s">
        <v>6</v>
      </c>
      <c r="O12" s="98">
        <f>DATE($O10,$P10,1)</f>
        <v>46266</v>
      </c>
      <c r="P12" s="99"/>
      <c r="Q12" s="99"/>
      <c r="R12" s="99"/>
      <c r="S12" s="99"/>
      <c r="T12" s="99"/>
      <c r="U12" s="99"/>
      <c r="V12" s="99"/>
      <c r="W12" s="100"/>
      <c r="X12" s="79"/>
      <c r="AA12" s="63" t="s">
        <v>6</v>
      </c>
      <c r="AB12" s="98">
        <f>DATE($AB10,$AC10,1)</f>
        <v>46327</v>
      </c>
      <c r="AC12" s="99"/>
      <c r="AD12" s="99"/>
      <c r="AE12" s="99"/>
      <c r="AF12" s="99"/>
      <c r="AG12" s="99"/>
      <c r="AH12" s="99"/>
      <c r="AI12" s="99"/>
      <c r="AJ12" s="100"/>
      <c r="AK12" s="79"/>
      <c r="AL12" s="9"/>
      <c r="AM12" s="63" t="s">
        <v>6</v>
      </c>
      <c r="AN12" s="98">
        <f>DATE($AN10,$AO10,1)</f>
        <v>46388</v>
      </c>
      <c r="AO12" s="99"/>
      <c r="AP12" s="99"/>
      <c r="AQ12" s="99"/>
      <c r="AR12" s="99"/>
      <c r="AS12" s="99"/>
      <c r="AT12" s="99"/>
      <c r="AU12" s="99"/>
      <c r="AV12" s="100"/>
      <c r="AW12" s="79"/>
      <c r="AZ12" s="63" t="s">
        <v>6</v>
      </c>
      <c r="BA12" s="98">
        <f>DATE(BA10,BB10,1)</f>
        <v>46447</v>
      </c>
      <c r="BB12" s="99"/>
      <c r="BC12" s="99"/>
      <c r="BD12" s="99"/>
      <c r="BE12" s="99"/>
      <c r="BF12" s="99"/>
      <c r="BG12" s="99"/>
      <c r="BH12" s="99"/>
      <c r="BI12" s="100"/>
      <c r="BJ12" s="79"/>
      <c r="BK12" s="9"/>
      <c r="BL12" s="63" t="s">
        <v>6</v>
      </c>
      <c r="BM12" s="98">
        <f>DATE(BM10,BN10,1)</f>
        <v>46508</v>
      </c>
      <c r="BN12" s="99"/>
      <c r="BO12" s="99"/>
      <c r="BP12" s="99"/>
      <c r="BQ12" s="99"/>
      <c r="BR12" s="99"/>
      <c r="BS12" s="99"/>
      <c r="BT12" s="99"/>
      <c r="BU12" s="100"/>
      <c r="BV12" s="79"/>
      <c r="BY12" s="63" t="s">
        <v>6</v>
      </c>
      <c r="BZ12" s="98">
        <f>DATE(BZ10,CA10,1)</f>
        <v>46539</v>
      </c>
      <c r="CA12" s="99"/>
      <c r="CB12" s="99"/>
      <c r="CC12" s="99"/>
      <c r="CD12" s="99"/>
      <c r="CE12" s="99"/>
      <c r="CF12" s="99"/>
      <c r="CG12" s="99"/>
      <c r="CH12" s="100"/>
      <c r="CI12" s="79"/>
      <c r="CJ12" s="9"/>
      <c r="CK12" s="63" t="s">
        <v>6</v>
      </c>
      <c r="CL12" s="98">
        <f>DATE(CL10,CM10,1)</f>
        <v>46600</v>
      </c>
      <c r="CM12" s="99"/>
      <c r="CN12" s="99"/>
      <c r="CO12" s="99"/>
      <c r="CP12" s="99"/>
      <c r="CQ12" s="99"/>
      <c r="CR12" s="99"/>
      <c r="CS12" s="99"/>
      <c r="CT12" s="100"/>
      <c r="CU12" s="79"/>
    </row>
    <row r="13" spans="2:99" x14ac:dyDescent="0.15">
      <c r="B13" s="32" t="s">
        <v>7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8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7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8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7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8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7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8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7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8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7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8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7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8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7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8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9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10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9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10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9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10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9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10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9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10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9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10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9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10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9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10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104" t="s">
        <v>11</v>
      </c>
      <c r="C15" s="107"/>
      <c r="D15" s="101"/>
      <c r="E15" s="101"/>
      <c r="F15" s="101"/>
      <c r="G15" s="101"/>
      <c r="H15" s="101"/>
      <c r="I15" s="101"/>
      <c r="J15" s="34" t="s">
        <v>12</v>
      </c>
      <c r="K15" s="74">
        <f>COUNT(C13:I13)-K14</f>
        <v>2</v>
      </c>
      <c r="L15" s="80"/>
      <c r="M15" s="9"/>
      <c r="N15" s="104" t="s">
        <v>11</v>
      </c>
      <c r="O15" s="107"/>
      <c r="P15" s="101"/>
      <c r="Q15" s="101"/>
      <c r="R15" s="101"/>
      <c r="S15" s="101"/>
      <c r="T15" s="101"/>
      <c r="U15" s="101"/>
      <c r="V15" s="34" t="s">
        <v>12</v>
      </c>
      <c r="W15" s="74">
        <f>COUNT(O13:U13)-W14</f>
        <v>7</v>
      </c>
      <c r="X15" s="80"/>
      <c r="AA15" s="104" t="s">
        <v>11</v>
      </c>
      <c r="AB15" s="107"/>
      <c r="AC15" s="101"/>
      <c r="AD15" s="101"/>
      <c r="AE15" s="101"/>
      <c r="AF15" s="101"/>
      <c r="AG15" s="101"/>
      <c r="AH15" s="101"/>
      <c r="AI15" s="34" t="s">
        <v>12</v>
      </c>
      <c r="AJ15" s="74">
        <f>COUNT(AB13:AH13)-AJ14</f>
        <v>7</v>
      </c>
      <c r="AK15" s="80"/>
      <c r="AL15" s="9"/>
      <c r="AM15" s="104" t="s">
        <v>11</v>
      </c>
      <c r="AN15" s="107"/>
      <c r="AO15" s="101"/>
      <c r="AP15" s="101"/>
      <c r="AQ15" s="101"/>
      <c r="AR15" s="101"/>
      <c r="AS15" s="101"/>
      <c r="AT15" s="101"/>
      <c r="AU15" s="34" t="s">
        <v>12</v>
      </c>
      <c r="AV15" s="74">
        <f>COUNT(AN13:AT13)-AV14</f>
        <v>0</v>
      </c>
      <c r="AW15" s="80"/>
      <c r="AZ15" s="104" t="s">
        <v>11</v>
      </c>
      <c r="BA15" s="107"/>
      <c r="BB15" s="101"/>
      <c r="BC15" s="101"/>
      <c r="BD15" s="101"/>
      <c r="BE15" s="101"/>
      <c r="BF15" s="101"/>
      <c r="BG15" s="101"/>
      <c r="BH15" s="34" t="s">
        <v>12</v>
      </c>
      <c r="BI15" s="74">
        <f>COUNT(BA13:BG13)-BI14</f>
        <v>0</v>
      </c>
      <c r="BJ15" s="80"/>
      <c r="BK15" s="9"/>
      <c r="BL15" s="104" t="s">
        <v>11</v>
      </c>
      <c r="BM15" s="107"/>
      <c r="BN15" s="101"/>
      <c r="BO15" s="101"/>
      <c r="BP15" s="101"/>
      <c r="BQ15" s="101"/>
      <c r="BR15" s="101"/>
      <c r="BS15" s="101"/>
      <c r="BT15" s="34" t="s">
        <v>12</v>
      </c>
      <c r="BU15" s="74">
        <f>COUNT(BM13:BS13)-BU14</f>
        <v>0</v>
      </c>
      <c r="BV15" s="80"/>
      <c r="BY15" s="104" t="s">
        <v>11</v>
      </c>
      <c r="BZ15" s="107"/>
      <c r="CA15" s="101"/>
      <c r="CB15" s="101"/>
      <c r="CC15" s="101"/>
      <c r="CD15" s="101"/>
      <c r="CE15" s="101"/>
      <c r="CF15" s="101"/>
      <c r="CG15" s="34" t="s">
        <v>12</v>
      </c>
      <c r="CH15" s="74">
        <f>COUNT(BZ13:CF13)-CH14</f>
        <v>0</v>
      </c>
      <c r="CI15" s="80"/>
      <c r="CJ15" s="9"/>
      <c r="CK15" s="104" t="s">
        <v>11</v>
      </c>
      <c r="CL15" s="107"/>
      <c r="CM15" s="101"/>
      <c r="CN15" s="101"/>
      <c r="CO15" s="101"/>
      <c r="CP15" s="101"/>
      <c r="CQ15" s="101"/>
      <c r="CR15" s="101"/>
      <c r="CS15" s="34" t="s">
        <v>12</v>
      </c>
      <c r="CT15" s="74">
        <f>COUNT(CL13:CR13)-CT14</f>
        <v>0</v>
      </c>
      <c r="CU15" s="80"/>
    </row>
    <row r="16" spans="2:99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34" t="s">
        <v>13</v>
      </c>
      <c r="K16" s="36">
        <f>+COUNTIF(C19:I19,"休")</f>
        <v>0</v>
      </c>
      <c r="M16" s="37"/>
      <c r="N16" s="105"/>
      <c r="O16" s="108"/>
      <c r="P16" s="102"/>
      <c r="Q16" s="102"/>
      <c r="R16" s="102"/>
      <c r="S16" s="102"/>
      <c r="T16" s="102"/>
      <c r="U16" s="102"/>
      <c r="V16" s="34" t="s">
        <v>13</v>
      </c>
      <c r="W16" s="36">
        <f>+COUNTIF(O19:U19,"休")</f>
        <v>0</v>
      </c>
      <c r="AA16" s="105"/>
      <c r="AB16" s="108"/>
      <c r="AC16" s="102"/>
      <c r="AD16" s="102"/>
      <c r="AE16" s="102"/>
      <c r="AF16" s="102"/>
      <c r="AG16" s="102"/>
      <c r="AH16" s="102"/>
      <c r="AI16" s="34" t="s">
        <v>13</v>
      </c>
      <c r="AJ16" s="36">
        <f>+COUNTIF(AB19:AH19,"休")</f>
        <v>0</v>
      </c>
      <c r="AL16" s="37"/>
      <c r="AM16" s="105"/>
      <c r="AN16" s="108"/>
      <c r="AO16" s="102"/>
      <c r="AP16" s="102"/>
      <c r="AQ16" s="102"/>
      <c r="AR16" s="102"/>
      <c r="AS16" s="102"/>
      <c r="AT16" s="102"/>
      <c r="AU16" s="34" t="s">
        <v>13</v>
      </c>
      <c r="AV16" s="36">
        <f>+COUNTIF(AN19:AT19,"休")</f>
        <v>0</v>
      </c>
      <c r="AZ16" s="105"/>
      <c r="BA16" s="108"/>
      <c r="BB16" s="102"/>
      <c r="BC16" s="102"/>
      <c r="BD16" s="102"/>
      <c r="BE16" s="102"/>
      <c r="BF16" s="102"/>
      <c r="BG16" s="102"/>
      <c r="BH16" s="34" t="s">
        <v>13</v>
      </c>
      <c r="BI16" s="36">
        <f>+COUNTIF(BA19:BG19,"休")</f>
        <v>0</v>
      </c>
      <c r="BK16" s="37"/>
      <c r="BL16" s="105"/>
      <c r="BM16" s="108"/>
      <c r="BN16" s="102"/>
      <c r="BO16" s="102"/>
      <c r="BP16" s="102"/>
      <c r="BQ16" s="102"/>
      <c r="BR16" s="102"/>
      <c r="BS16" s="102"/>
      <c r="BT16" s="34" t="s">
        <v>13</v>
      </c>
      <c r="BU16" s="36">
        <f>+COUNTIF(BM19:BS19,"休")</f>
        <v>0</v>
      </c>
      <c r="BY16" s="105"/>
      <c r="BZ16" s="108"/>
      <c r="CA16" s="102"/>
      <c r="CB16" s="102"/>
      <c r="CC16" s="102"/>
      <c r="CD16" s="102"/>
      <c r="CE16" s="102"/>
      <c r="CF16" s="102"/>
      <c r="CG16" s="34" t="s">
        <v>13</v>
      </c>
      <c r="CH16" s="36">
        <f>+COUNTIF(BZ19:CF19,"休")</f>
        <v>0</v>
      </c>
      <c r="CJ16" s="37"/>
      <c r="CK16" s="105"/>
      <c r="CL16" s="108"/>
      <c r="CM16" s="102"/>
      <c r="CN16" s="102"/>
      <c r="CO16" s="102"/>
      <c r="CP16" s="102"/>
      <c r="CQ16" s="102"/>
      <c r="CR16" s="102"/>
      <c r="CS16" s="34" t="s">
        <v>13</v>
      </c>
      <c r="CT16" s="36">
        <f>+COUNTIF(CL19:CR19,"休")</f>
        <v>0</v>
      </c>
    </row>
    <row r="17" spans="2:99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34" t="s">
        <v>14</v>
      </c>
      <c r="K17" s="38">
        <f>+K16/K15</f>
        <v>0</v>
      </c>
      <c r="L17" s="52"/>
      <c r="M17" s="9"/>
      <c r="N17" s="106"/>
      <c r="O17" s="109"/>
      <c r="P17" s="103"/>
      <c r="Q17" s="103"/>
      <c r="R17" s="103"/>
      <c r="S17" s="103"/>
      <c r="T17" s="103"/>
      <c r="U17" s="103"/>
      <c r="V17" s="34" t="s">
        <v>14</v>
      </c>
      <c r="W17" s="38">
        <f>+W16/W15</f>
        <v>0</v>
      </c>
      <c r="X17" s="52"/>
      <c r="AA17" s="106"/>
      <c r="AB17" s="109"/>
      <c r="AC17" s="103"/>
      <c r="AD17" s="103"/>
      <c r="AE17" s="103"/>
      <c r="AF17" s="103"/>
      <c r="AG17" s="103"/>
      <c r="AH17" s="103"/>
      <c r="AI17" s="34" t="s">
        <v>14</v>
      </c>
      <c r="AJ17" s="38">
        <f>+AJ16/AJ15</f>
        <v>0</v>
      </c>
      <c r="AK17" s="52"/>
      <c r="AL17" s="9"/>
      <c r="AM17" s="106"/>
      <c r="AN17" s="109"/>
      <c r="AO17" s="103"/>
      <c r="AP17" s="103"/>
      <c r="AQ17" s="103"/>
      <c r="AR17" s="103"/>
      <c r="AS17" s="103"/>
      <c r="AT17" s="103"/>
      <c r="AU17" s="34" t="s">
        <v>14</v>
      </c>
      <c r="AV17" s="38" t="e">
        <f>+AV16/AV15</f>
        <v>#DIV/0!</v>
      </c>
      <c r="AW17" s="52"/>
      <c r="AZ17" s="106"/>
      <c r="BA17" s="109"/>
      <c r="BB17" s="103"/>
      <c r="BC17" s="103"/>
      <c r="BD17" s="103"/>
      <c r="BE17" s="103"/>
      <c r="BF17" s="103"/>
      <c r="BG17" s="103"/>
      <c r="BH17" s="34" t="s">
        <v>14</v>
      </c>
      <c r="BI17" s="38" t="e">
        <f>+BI16/BI15</f>
        <v>#DIV/0!</v>
      </c>
      <c r="BJ17" s="52"/>
      <c r="BK17" s="9"/>
      <c r="BL17" s="106"/>
      <c r="BM17" s="109"/>
      <c r="BN17" s="103"/>
      <c r="BO17" s="103"/>
      <c r="BP17" s="103"/>
      <c r="BQ17" s="103"/>
      <c r="BR17" s="103"/>
      <c r="BS17" s="103"/>
      <c r="BT17" s="34" t="s">
        <v>14</v>
      </c>
      <c r="BU17" s="75" t="e">
        <f>+BU16/BU15</f>
        <v>#DIV/0!</v>
      </c>
      <c r="BV17" s="52"/>
      <c r="BY17" s="106"/>
      <c r="BZ17" s="109"/>
      <c r="CA17" s="103"/>
      <c r="CB17" s="103"/>
      <c r="CC17" s="103"/>
      <c r="CD17" s="103"/>
      <c r="CE17" s="103"/>
      <c r="CF17" s="103"/>
      <c r="CG17" s="34" t="s">
        <v>14</v>
      </c>
      <c r="CH17" s="38" t="e">
        <f>+CH16/CH15</f>
        <v>#DIV/0!</v>
      </c>
      <c r="CI17" s="52"/>
      <c r="CJ17" s="9"/>
      <c r="CK17" s="106"/>
      <c r="CL17" s="109"/>
      <c r="CM17" s="103"/>
      <c r="CN17" s="103"/>
      <c r="CO17" s="103"/>
      <c r="CP17" s="103"/>
      <c r="CQ17" s="103"/>
      <c r="CR17" s="103"/>
      <c r="CS17" s="34" t="s">
        <v>14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16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17</v>
      </c>
      <c r="V18" s="34" t="s">
        <v>16</v>
      </c>
      <c r="W18" s="36">
        <f>+COUNTIF(O20:U20,"*休")</f>
        <v>0</v>
      </c>
      <c r="AA18" s="39" t="s">
        <v>15</v>
      </c>
      <c r="AB18" s="2"/>
      <c r="AC18" s="2" t="s">
        <v>17</v>
      </c>
      <c r="AD18" s="2"/>
      <c r="AE18" s="2"/>
      <c r="AF18" s="2"/>
      <c r="AG18" s="2"/>
      <c r="AH18" s="2" t="s">
        <v>17</v>
      </c>
      <c r="AI18" s="34" t="s">
        <v>16</v>
      </c>
      <c r="AJ18" s="36">
        <f>+COUNTIF(AB20:AH20,"*休")</f>
        <v>0</v>
      </c>
      <c r="AL18" s="9"/>
      <c r="AM18" s="39" t="s">
        <v>15</v>
      </c>
      <c r="AN18" s="2"/>
      <c r="AO18" s="2" t="s">
        <v>17</v>
      </c>
      <c r="AP18" s="2"/>
      <c r="AQ18" s="2"/>
      <c r="AR18" s="2"/>
      <c r="AS18" s="2"/>
      <c r="AT18" s="2" t="s">
        <v>17</v>
      </c>
      <c r="AU18" s="34" t="s">
        <v>16</v>
      </c>
      <c r="AV18" s="36">
        <f>+COUNTIF(AN20:AT20,"*休")</f>
        <v>0</v>
      </c>
      <c r="AZ18" s="39" t="s">
        <v>15</v>
      </c>
      <c r="BA18" s="2"/>
      <c r="BB18" s="2" t="s">
        <v>17</v>
      </c>
      <c r="BC18" s="2"/>
      <c r="BD18" s="2"/>
      <c r="BE18" s="2"/>
      <c r="BF18" s="2"/>
      <c r="BG18" s="2" t="s">
        <v>17</v>
      </c>
      <c r="BH18" s="34" t="s">
        <v>16</v>
      </c>
      <c r="BI18" s="36">
        <f>+COUNTIF(BA20:BG20,"*休")</f>
        <v>0</v>
      </c>
      <c r="BK18" s="9"/>
      <c r="BL18" s="39" t="s">
        <v>15</v>
      </c>
      <c r="BM18" s="2"/>
      <c r="BN18" s="2" t="s">
        <v>17</v>
      </c>
      <c r="BO18" s="2"/>
      <c r="BP18" s="2"/>
      <c r="BQ18" s="2"/>
      <c r="BR18" s="2"/>
      <c r="BS18" s="2" t="s">
        <v>17</v>
      </c>
      <c r="BT18" s="34" t="s">
        <v>16</v>
      </c>
      <c r="BU18" s="36">
        <f>+COUNTIF(BM20:BS20,"*休")</f>
        <v>0</v>
      </c>
      <c r="BY18" s="39" t="s">
        <v>15</v>
      </c>
      <c r="BZ18" s="2"/>
      <c r="CA18" s="2" t="s">
        <v>17</v>
      </c>
      <c r="CB18" s="2"/>
      <c r="CC18" s="2"/>
      <c r="CD18" s="2"/>
      <c r="CE18" s="2"/>
      <c r="CF18" s="2" t="s">
        <v>17</v>
      </c>
      <c r="CG18" s="34" t="s">
        <v>16</v>
      </c>
      <c r="CH18" s="36">
        <f>+COUNTIF(BZ20:CF20,"*休")</f>
        <v>0</v>
      </c>
      <c r="CJ18" s="9"/>
      <c r="CK18" s="39" t="s">
        <v>15</v>
      </c>
      <c r="CL18" s="2"/>
      <c r="CM18" s="2" t="s">
        <v>17</v>
      </c>
      <c r="CN18" s="2"/>
      <c r="CO18" s="2"/>
      <c r="CP18" s="2"/>
      <c r="CQ18" s="2"/>
      <c r="CR18" s="2" t="s">
        <v>17</v>
      </c>
      <c r="CS18" s="34" t="s">
        <v>16</v>
      </c>
      <c r="CT18" s="36">
        <f>+COUNTIF(CL20:CR20,"*休")</f>
        <v>0</v>
      </c>
    </row>
    <row r="19" spans="2:99" x14ac:dyDescent="0.15">
      <c r="B19" s="32" t="s">
        <v>18</v>
      </c>
      <c r="C19" s="2"/>
      <c r="D19" s="2"/>
      <c r="E19" s="2"/>
      <c r="F19" s="2"/>
      <c r="G19" s="2"/>
      <c r="H19" s="2"/>
      <c r="I19" s="2"/>
      <c r="J19" s="40" t="s">
        <v>19</v>
      </c>
      <c r="K19" s="41">
        <f>+K18/K15</f>
        <v>0</v>
      </c>
      <c r="L19" s="52"/>
      <c r="M19" s="9"/>
      <c r="N19" s="32" t="s">
        <v>18</v>
      </c>
      <c r="O19" s="2"/>
      <c r="P19" s="2" t="s">
        <v>17</v>
      </c>
      <c r="Q19" s="2"/>
      <c r="R19" s="2"/>
      <c r="S19" s="2"/>
      <c r="T19" s="2"/>
      <c r="U19" s="2" t="s">
        <v>17</v>
      </c>
      <c r="V19" s="40" t="s">
        <v>19</v>
      </c>
      <c r="W19" s="41">
        <f>+W18/W15</f>
        <v>0</v>
      </c>
      <c r="X19" s="52"/>
      <c r="AA19" s="32" t="s">
        <v>18</v>
      </c>
      <c r="AB19" s="2"/>
      <c r="AC19" s="2" t="s">
        <v>17</v>
      </c>
      <c r="AD19" s="2"/>
      <c r="AE19" s="2"/>
      <c r="AF19" s="2"/>
      <c r="AG19" s="2"/>
      <c r="AH19" s="2" t="s">
        <v>17</v>
      </c>
      <c r="AI19" s="40" t="s">
        <v>19</v>
      </c>
      <c r="AJ19" s="41">
        <f>+AJ18/AJ15</f>
        <v>0</v>
      </c>
      <c r="AK19" s="52"/>
      <c r="AL19" s="9"/>
      <c r="AM19" s="32" t="s">
        <v>18</v>
      </c>
      <c r="AN19" s="2"/>
      <c r="AO19" s="2" t="s">
        <v>17</v>
      </c>
      <c r="AP19" s="2"/>
      <c r="AQ19" s="2"/>
      <c r="AR19" s="2"/>
      <c r="AS19" s="2"/>
      <c r="AT19" s="2" t="s">
        <v>17</v>
      </c>
      <c r="AU19" s="40" t="s">
        <v>19</v>
      </c>
      <c r="AV19" s="41" t="e">
        <f>+AV18/AV15</f>
        <v>#DIV/0!</v>
      </c>
      <c r="AW19" s="52"/>
      <c r="AZ19" s="32" t="s">
        <v>18</v>
      </c>
      <c r="BA19" s="2"/>
      <c r="BB19" s="2" t="s">
        <v>17</v>
      </c>
      <c r="BC19" s="2"/>
      <c r="BD19" s="2"/>
      <c r="BE19" s="2"/>
      <c r="BF19" s="2"/>
      <c r="BG19" s="2" t="s">
        <v>17</v>
      </c>
      <c r="BH19" s="40" t="s">
        <v>19</v>
      </c>
      <c r="BI19" s="41" t="e">
        <f>+BI18/BI15</f>
        <v>#DIV/0!</v>
      </c>
      <c r="BJ19" s="52"/>
      <c r="BK19" s="9"/>
      <c r="BL19" s="32" t="s">
        <v>18</v>
      </c>
      <c r="BM19" s="2"/>
      <c r="BN19" s="2" t="s">
        <v>17</v>
      </c>
      <c r="BO19" s="2"/>
      <c r="BP19" s="2"/>
      <c r="BQ19" s="2"/>
      <c r="BR19" s="2"/>
      <c r="BS19" s="2" t="s">
        <v>17</v>
      </c>
      <c r="BT19" s="40" t="s">
        <v>19</v>
      </c>
      <c r="BU19" s="41" t="e">
        <f>+BU18/BU15</f>
        <v>#DIV/0!</v>
      </c>
      <c r="BV19" s="52"/>
      <c r="BY19" s="32" t="s">
        <v>18</v>
      </c>
      <c r="BZ19" s="2"/>
      <c r="CA19" s="2" t="s">
        <v>17</v>
      </c>
      <c r="CB19" s="2"/>
      <c r="CC19" s="2"/>
      <c r="CD19" s="2"/>
      <c r="CE19" s="2"/>
      <c r="CF19" s="2" t="s">
        <v>17</v>
      </c>
      <c r="CG19" s="40" t="s">
        <v>19</v>
      </c>
      <c r="CH19" s="41" t="e">
        <f>+CH18/CH15</f>
        <v>#DIV/0!</v>
      </c>
      <c r="CI19" s="52"/>
      <c r="CJ19" s="9"/>
      <c r="CK19" s="32" t="s">
        <v>18</v>
      </c>
      <c r="CL19" s="2"/>
      <c r="CM19" s="2" t="s">
        <v>17</v>
      </c>
      <c r="CN19" s="2"/>
      <c r="CO19" s="2"/>
      <c r="CP19" s="2"/>
      <c r="CQ19" s="2"/>
      <c r="CR19" s="2" t="s">
        <v>17</v>
      </c>
      <c r="CS19" s="40" t="s">
        <v>19</v>
      </c>
      <c r="CT19" s="41" t="e">
        <f>+CT18/CT15</f>
        <v>#DIV/0!</v>
      </c>
      <c r="CU19" s="52"/>
    </row>
    <row r="20" spans="2:99" x14ac:dyDescent="0.15">
      <c r="B20" s="42" t="s">
        <v>20</v>
      </c>
      <c r="C20" s="56"/>
      <c r="D20" s="56"/>
      <c r="E20" s="56"/>
      <c r="F20" s="56"/>
      <c r="G20" s="56"/>
      <c r="H20" s="56"/>
      <c r="I20" s="56"/>
      <c r="J20" s="76" t="s">
        <v>21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20</v>
      </c>
      <c r="O20" s="56"/>
      <c r="P20" s="56"/>
      <c r="Q20" s="56"/>
      <c r="R20" s="56"/>
      <c r="S20" s="56"/>
      <c r="T20" s="56"/>
      <c r="U20" s="56"/>
      <c r="V20" s="76" t="s">
        <v>21</v>
      </c>
      <c r="W20" s="44" t="str">
        <f>IF(T21="","OK",_xlfn.IFS(T19=U19="休","OK",W18&gt;=2,"OK",W18&gt;=2-X14,"OK",W18&lt;2,"NG"))</f>
        <v>NG</v>
      </c>
      <c r="X20" s="52"/>
      <c r="AA20" s="42" t="s">
        <v>20</v>
      </c>
      <c r="AB20" s="56"/>
      <c r="AC20" s="56"/>
      <c r="AD20" s="56"/>
      <c r="AE20" s="56"/>
      <c r="AF20" s="56"/>
      <c r="AG20" s="56"/>
      <c r="AH20" s="56"/>
      <c r="AI20" s="76" t="s">
        <v>21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20</v>
      </c>
      <c r="AN20" s="56"/>
      <c r="AO20" s="56"/>
      <c r="AP20" s="56"/>
      <c r="AQ20" s="56"/>
      <c r="AR20" s="56"/>
      <c r="AS20" s="56"/>
      <c r="AT20" s="56"/>
      <c r="AU20" s="76" t="s">
        <v>21</v>
      </c>
      <c r="AV20" s="44" t="str">
        <f>IF(AS21="","OK",_xlfn.IFS(AS19=AT19="休","OK",AV18&gt;=2,"OK",AV18&gt;=2-AW14,"OK",AV18&lt;2,"NG"))</f>
        <v>OK</v>
      </c>
      <c r="AW20" s="52"/>
      <c r="AZ20" s="42" t="s">
        <v>20</v>
      </c>
      <c r="BA20" s="56"/>
      <c r="BB20" s="56"/>
      <c r="BC20" s="56"/>
      <c r="BD20" s="56"/>
      <c r="BE20" s="56"/>
      <c r="BF20" s="56"/>
      <c r="BG20" s="56"/>
      <c r="BH20" s="76" t="s">
        <v>21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20</v>
      </c>
      <c r="BM20" s="56"/>
      <c r="BN20" s="56"/>
      <c r="BO20" s="56"/>
      <c r="BP20" s="56"/>
      <c r="BQ20" s="56"/>
      <c r="BR20" s="56"/>
      <c r="BS20" s="56"/>
      <c r="BT20" s="76" t="s">
        <v>21</v>
      </c>
      <c r="BU20" s="44" t="str">
        <f>IF(BR21="","OK",_xlfn.IFS(BR19=BS19="休","OK",BU18&gt;=2,"OK",BU18&gt;=2-BV14,"OK",BU18&lt;2,"NG"))</f>
        <v>OK</v>
      </c>
      <c r="BV20" s="52"/>
      <c r="BY20" s="42" t="s">
        <v>20</v>
      </c>
      <c r="BZ20" s="56"/>
      <c r="CA20" s="56"/>
      <c r="CB20" s="56"/>
      <c r="CC20" s="56"/>
      <c r="CD20" s="56"/>
      <c r="CE20" s="56"/>
      <c r="CF20" s="56"/>
      <c r="CG20" s="76" t="s">
        <v>21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20</v>
      </c>
      <c r="CL20" s="56"/>
      <c r="CM20" s="56"/>
      <c r="CN20" s="56"/>
      <c r="CO20" s="56"/>
      <c r="CP20" s="56"/>
      <c r="CQ20" s="56"/>
      <c r="CR20" s="56"/>
      <c r="CS20" s="76" t="s">
        <v>21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6</v>
      </c>
      <c r="C26" s="98">
        <f>DATE($C24,$D24,1)</f>
        <v>46235</v>
      </c>
      <c r="D26" s="99"/>
      <c r="E26" s="99"/>
      <c r="F26" s="99"/>
      <c r="G26" s="99"/>
      <c r="H26" s="99"/>
      <c r="I26" s="99"/>
      <c r="J26" s="99"/>
      <c r="K26" s="100"/>
      <c r="L26" s="79"/>
      <c r="M26" s="9"/>
      <c r="N26" s="63" t="s">
        <v>6</v>
      </c>
      <c r="O26" s="98">
        <f>DATE($O24,$P24,1)</f>
        <v>46266</v>
      </c>
      <c r="P26" s="99"/>
      <c r="Q26" s="99"/>
      <c r="R26" s="99"/>
      <c r="S26" s="99"/>
      <c r="T26" s="99"/>
      <c r="U26" s="99"/>
      <c r="V26" s="99"/>
      <c r="W26" s="100"/>
      <c r="X26" s="79"/>
      <c r="AA26" s="63" t="s">
        <v>6</v>
      </c>
      <c r="AB26" s="98">
        <f>DATE($AB24,$AC24,1)</f>
        <v>46327</v>
      </c>
      <c r="AC26" s="99"/>
      <c r="AD26" s="99"/>
      <c r="AE26" s="99"/>
      <c r="AF26" s="99"/>
      <c r="AG26" s="99"/>
      <c r="AH26" s="99"/>
      <c r="AI26" s="99"/>
      <c r="AJ26" s="100"/>
      <c r="AK26" s="79"/>
      <c r="AL26" s="9"/>
      <c r="AM26" s="63" t="s">
        <v>6</v>
      </c>
      <c r="AN26" s="98">
        <f>DATE($AN24,$AO24,1)</f>
        <v>46388</v>
      </c>
      <c r="AO26" s="99"/>
      <c r="AP26" s="99"/>
      <c r="AQ26" s="99"/>
      <c r="AR26" s="99"/>
      <c r="AS26" s="99"/>
      <c r="AT26" s="99"/>
      <c r="AU26" s="99"/>
      <c r="AV26" s="100"/>
      <c r="AW26" s="79"/>
      <c r="AZ26" s="63" t="s">
        <v>6</v>
      </c>
      <c r="BA26" s="98">
        <f>DATE(BA24,BB24,1)</f>
        <v>46447</v>
      </c>
      <c r="BB26" s="99"/>
      <c r="BC26" s="99"/>
      <c r="BD26" s="99"/>
      <c r="BE26" s="99"/>
      <c r="BF26" s="99"/>
      <c r="BG26" s="99"/>
      <c r="BH26" s="99"/>
      <c r="BI26" s="100"/>
      <c r="BJ26" s="79"/>
      <c r="BK26" s="9"/>
      <c r="BL26" s="63" t="s">
        <v>6</v>
      </c>
      <c r="BM26" s="98">
        <f>DATE(BM24,BN24,1)</f>
        <v>46508</v>
      </c>
      <c r="BN26" s="99"/>
      <c r="BO26" s="99"/>
      <c r="BP26" s="99"/>
      <c r="BQ26" s="99"/>
      <c r="BR26" s="99"/>
      <c r="BS26" s="99"/>
      <c r="BT26" s="99"/>
      <c r="BU26" s="100"/>
      <c r="BV26" s="79"/>
      <c r="BY26" s="63" t="s">
        <v>6</v>
      </c>
      <c r="BZ26" s="98">
        <f>DATE(BZ24,CA24,1)</f>
        <v>46569</v>
      </c>
      <c r="CA26" s="99"/>
      <c r="CB26" s="99"/>
      <c r="CC26" s="99"/>
      <c r="CD26" s="99"/>
      <c r="CE26" s="99"/>
      <c r="CF26" s="99"/>
      <c r="CG26" s="99"/>
      <c r="CH26" s="100"/>
      <c r="CI26" s="79"/>
      <c r="CJ26" s="9"/>
      <c r="CK26" s="63" t="s">
        <v>6</v>
      </c>
      <c r="CL26" s="98">
        <f>DATE(CL24,CM24,1)</f>
        <v>46600</v>
      </c>
      <c r="CM26" s="99"/>
      <c r="CN26" s="99"/>
      <c r="CO26" s="99"/>
      <c r="CP26" s="99"/>
      <c r="CQ26" s="99"/>
      <c r="CR26" s="99"/>
      <c r="CS26" s="99"/>
      <c r="CT26" s="100"/>
      <c r="CU26" s="79"/>
    </row>
    <row r="27" spans="2:99" x14ac:dyDescent="0.15">
      <c r="B27" s="32" t="s">
        <v>7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8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7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8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7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8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7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8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7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8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7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8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7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8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7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8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9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10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9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10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9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10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9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10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9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10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9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10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9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10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9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10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104" t="s">
        <v>11</v>
      </c>
      <c r="C29" s="110"/>
      <c r="D29" s="101"/>
      <c r="E29" s="101"/>
      <c r="F29" s="101"/>
      <c r="G29" s="101"/>
      <c r="H29" s="101"/>
      <c r="I29" s="113"/>
      <c r="J29" s="34" t="s">
        <v>12</v>
      </c>
      <c r="K29" s="74">
        <f>COUNT(C27:I27)-K28</f>
        <v>7</v>
      </c>
      <c r="L29" s="80"/>
      <c r="M29" s="9"/>
      <c r="N29" s="104" t="s">
        <v>11</v>
      </c>
      <c r="O29" s="110"/>
      <c r="P29" s="101"/>
      <c r="Q29" s="101"/>
      <c r="R29" s="101"/>
      <c r="S29" s="101"/>
      <c r="T29" s="101"/>
      <c r="U29" s="113"/>
      <c r="V29" s="34" t="s">
        <v>12</v>
      </c>
      <c r="W29" s="74">
        <f>COUNT(O27:U27)-W28</f>
        <v>7</v>
      </c>
      <c r="X29" s="80"/>
      <c r="AA29" s="104" t="s">
        <v>11</v>
      </c>
      <c r="AB29" s="110"/>
      <c r="AC29" s="101"/>
      <c r="AD29" s="101"/>
      <c r="AE29" s="101"/>
      <c r="AF29" s="101"/>
      <c r="AG29" s="101"/>
      <c r="AH29" s="113"/>
      <c r="AI29" s="34" t="s">
        <v>12</v>
      </c>
      <c r="AJ29" s="74">
        <f>COUNT(AB27:AH27)-AJ28</f>
        <v>7</v>
      </c>
      <c r="AK29" s="80"/>
      <c r="AL29" s="9"/>
      <c r="AM29" s="104" t="s">
        <v>11</v>
      </c>
      <c r="AN29" s="110"/>
      <c r="AO29" s="101"/>
      <c r="AP29" s="101"/>
      <c r="AQ29" s="101"/>
      <c r="AR29" s="101"/>
      <c r="AS29" s="101"/>
      <c r="AT29" s="113"/>
      <c r="AU29" s="34" t="s">
        <v>12</v>
      </c>
      <c r="AV29" s="74">
        <f>COUNT(AN27:AT27)-AV28</f>
        <v>0</v>
      </c>
      <c r="AW29" s="80"/>
      <c r="AZ29" s="104" t="s">
        <v>11</v>
      </c>
      <c r="BA29" s="110"/>
      <c r="BB29" s="101"/>
      <c r="BC29" s="101"/>
      <c r="BD29" s="101"/>
      <c r="BE29" s="101"/>
      <c r="BF29" s="101"/>
      <c r="BG29" s="113"/>
      <c r="BH29" s="34" t="s">
        <v>12</v>
      </c>
      <c r="BI29" s="74">
        <f>COUNT(BA27:BG27)-BI28</f>
        <v>0</v>
      </c>
      <c r="BJ29" s="80"/>
      <c r="BK29" s="9"/>
      <c r="BL29" s="104" t="s">
        <v>11</v>
      </c>
      <c r="BM29" s="110"/>
      <c r="BN29" s="101"/>
      <c r="BO29" s="101"/>
      <c r="BP29" s="101"/>
      <c r="BQ29" s="101"/>
      <c r="BR29" s="101"/>
      <c r="BS29" s="113"/>
      <c r="BT29" s="34" t="s">
        <v>12</v>
      </c>
      <c r="BU29" s="74">
        <f>COUNT(BM27:BS27)-BU28</f>
        <v>0</v>
      </c>
      <c r="BV29" s="80"/>
      <c r="BY29" s="104" t="s">
        <v>11</v>
      </c>
      <c r="BZ29" s="110"/>
      <c r="CA29" s="101"/>
      <c r="CB29" s="101"/>
      <c r="CC29" s="101"/>
      <c r="CD29" s="101"/>
      <c r="CE29" s="101"/>
      <c r="CF29" s="113"/>
      <c r="CG29" s="34" t="s">
        <v>12</v>
      </c>
      <c r="CH29" s="74">
        <f>COUNT(BZ27:CF27)-CH28</f>
        <v>0</v>
      </c>
      <c r="CI29" s="80"/>
      <c r="CJ29" s="9"/>
      <c r="CK29" s="104" t="s">
        <v>11</v>
      </c>
      <c r="CL29" s="110"/>
      <c r="CM29" s="101"/>
      <c r="CN29" s="101"/>
      <c r="CO29" s="101"/>
      <c r="CP29" s="101"/>
      <c r="CQ29" s="101"/>
      <c r="CR29" s="113"/>
      <c r="CS29" s="34" t="s">
        <v>12</v>
      </c>
      <c r="CT29" s="74">
        <f>COUNT(CL27:CR27)-CT28</f>
        <v>0</v>
      </c>
      <c r="CU29" s="80"/>
    </row>
    <row r="30" spans="2:99" ht="13.5" customHeight="1" x14ac:dyDescent="0.15">
      <c r="B30" s="105"/>
      <c r="C30" s="111"/>
      <c r="D30" s="102"/>
      <c r="E30" s="102"/>
      <c r="F30" s="102"/>
      <c r="G30" s="102"/>
      <c r="H30" s="102"/>
      <c r="I30" s="114"/>
      <c r="J30" s="34" t="s">
        <v>13</v>
      </c>
      <c r="K30" s="36">
        <f>+COUNTIF(C33:I33,"休")</f>
        <v>0</v>
      </c>
      <c r="M30" s="37"/>
      <c r="N30" s="105"/>
      <c r="O30" s="111"/>
      <c r="P30" s="102"/>
      <c r="Q30" s="102"/>
      <c r="R30" s="102"/>
      <c r="S30" s="102"/>
      <c r="T30" s="102"/>
      <c r="U30" s="114"/>
      <c r="V30" s="34" t="s">
        <v>13</v>
      </c>
      <c r="W30" s="36">
        <f>+COUNTIF(O33:U33,"休")</f>
        <v>0</v>
      </c>
      <c r="AA30" s="105"/>
      <c r="AB30" s="111"/>
      <c r="AC30" s="102"/>
      <c r="AD30" s="102"/>
      <c r="AE30" s="102"/>
      <c r="AF30" s="102"/>
      <c r="AG30" s="102"/>
      <c r="AH30" s="114"/>
      <c r="AI30" s="34" t="s">
        <v>13</v>
      </c>
      <c r="AJ30" s="36">
        <f>+COUNTIF(AB33:AH33,"休")</f>
        <v>0</v>
      </c>
      <c r="AL30" s="37"/>
      <c r="AM30" s="105"/>
      <c r="AN30" s="111"/>
      <c r="AO30" s="102"/>
      <c r="AP30" s="102"/>
      <c r="AQ30" s="102"/>
      <c r="AR30" s="102"/>
      <c r="AS30" s="102"/>
      <c r="AT30" s="114"/>
      <c r="AU30" s="34" t="s">
        <v>13</v>
      </c>
      <c r="AV30" s="36">
        <f>+COUNTIF(AN33:AT33,"休")</f>
        <v>0</v>
      </c>
      <c r="AZ30" s="105"/>
      <c r="BA30" s="111"/>
      <c r="BB30" s="102"/>
      <c r="BC30" s="102"/>
      <c r="BD30" s="102"/>
      <c r="BE30" s="102"/>
      <c r="BF30" s="102"/>
      <c r="BG30" s="114"/>
      <c r="BH30" s="34" t="s">
        <v>13</v>
      </c>
      <c r="BI30" s="36">
        <f>+COUNTIF(BA33:BG33,"休")</f>
        <v>0</v>
      </c>
      <c r="BK30" s="37"/>
      <c r="BL30" s="105"/>
      <c r="BM30" s="111"/>
      <c r="BN30" s="102"/>
      <c r="BO30" s="102"/>
      <c r="BP30" s="102"/>
      <c r="BQ30" s="102"/>
      <c r="BR30" s="102"/>
      <c r="BS30" s="114"/>
      <c r="BT30" s="34" t="s">
        <v>13</v>
      </c>
      <c r="BU30" s="36">
        <f>+COUNTIF(BM33:BS33,"休")</f>
        <v>0</v>
      </c>
      <c r="BY30" s="105"/>
      <c r="BZ30" s="111"/>
      <c r="CA30" s="102"/>
      <c r="CB30" s="102"/>
      <c r="CC30" s="102"/>
      <c r="CD30" s="102"/>
      <c r="CE30" s="102"/>
      <c r="CF30" s="114"/>
      <c r="CG30" s="34" t="s">
        <v>13</v>
      </c>
      <c r="CH30" s="36">
        <f>+COUNTIF(BZ33:CF33,"休")</f>
        <v>0</v>
      </c>
      <c r="CJ30" s="37"/>
      <c r="CK30" s="105"/>
      <c r="CL30" s="111"/>
      <c r="CM30" s="102"/>
      <c r="CN30" s="102"/>
      <c r="CO30" s="102"/>
      <c r="CP30" s="102"/>
      <c r="CQ30" s="102"/>
      <c r="CR30" s="114"/>
      <c r="CS30" s="34" t="s">
        <v>13</v>
      </c>
      <c r="CT30" s="36">
        <f>+COUNTIF(CL33:CR33,"休")</f>
        <v>0</v>
      </c>
    </row>
    <row r="31" spans="2:99" ht="13.5" customHeight="1" x14ac:dyDescent="0.15">
      <c r="B31" s="106"/>
      <c r="C31" s="112"/>
      <c r="D31" s="103"/>
      <c r="E31" s="103"/>
      <c r="F31" s="103"/>
      <c r="G31" s="103"/>
      <c r="H31" s="103"/>
      <c r="I31" s="115"/>
      <c r="J31" s="34" t="s">
        <v>14</v>
      </c>
      <c r="K31" s="38">
        <f>+K30/K29</f>
        <v>0</v>
      </c>
      <c r="L31" s="52"/>
      <c r="M31" s="9"/>
      <c r="N31" s="106"/>
      <c r="O31" s="112"/>
      <c r="P31" s="103"/>
      <c r="Q31" s="103"/>
      <c r="R31" s="103"/>
      <c r="S31" s="103"/>
      <c r="T31" s="103"/>
      <c r="U31" s="115"/>
      <c r="V31" s="34" t="s">
        <v>14</v>
      </c>
      <c r="W31" s="38">
        <f>+W30/W29</f>
        <v>0</v>
      </c>
      <c r="X31" s="52"/>
      <c r="AA31" s="106"/>
      <c r="AB31" s="112"/>
      <c r="AC31" s="103"/>
      <c r="AD31" s="103"/>
      <c r="AE31" s="103"/>
      <c r="AF31" s="103"/>
      <c r="AG31" s="103"/>
      <c r="AH31" s="115"/>
      <c r="AI31" s="34" t="s">
        <v>14</v>
      </c>
      <c r="AJ31" s="38">
        <f>+AJ30/AJ29</f>
        <v>0</v>
      </c>
      <c r="AK31" s="52"/>
      <c r="AL31" s="9"/>
      <c r="AM31" s="106"/>
      <c r="AN31" s="112"/>
      <c r="AO31" s="103"/>
      <c r="AP31" s="103"/>
      <c r="AQ31" s="103"/>
      <c r="AR31" s="103"/>
      <c r="AS31" s="103"/>
      <c r="AT31" s="115"/>
      <c r="AU31" s="34" t="s">
        <v>14</v>
      </c>
      <c r="AV31" s="38" t="e">
        <f>+AV30/AV29</f>
        <v>#DIV/0!</v>
      </c>
      <c r="AW31" s="52"/>
      <c r="AZ31" s="106"/>
      <c r="BA31" s="112"/>
      <c r="BB31" s="103"/>
      <c r="BC31" s="103"/>
      <c r="BD31" s="103"/>
      <c r="BE31" s="103"/>
      <c r="BF31" s="103"/>
      <c r="BG31" s="115"/>
      <c r="BH31" s="34" t="s">
        <v>14</v>
      </c>
      <c r="BI31" s="38" t="e">
        <f>+BI30/BI29</f>
        <v>#DIV/0!</v>
      </c>
      <c r="BJ31" s="52"/>
      <c r="BK31" s="9"/>
      <c r="BL31" s="106"/>
      <c r="BM31" s="112"/>
      <c r="BN31" s="103"/>
      <c r="BO31" s="103"/>
      <c r="BP31" s="103"/>
      <c r="BQ31" s="103"/>
      <c r="BR31" s="103"/>
      <c r="BS31" s="115"/>
      <c r="BT31" s="34" t="s">
        <v>14</v>
      </c>
      <c r="BU31" s="38" t="e">
        <f>+BU30/BU29</f>
        <v>#DIV/0!</v>
      </c>
      <c r="BV31" s="52"/>
      <c r="BY31" s="106"/>
      <c r="BZ31" s="112"/>
      <c r="CA31" s="103"/>
      <c r="CB31" s="103"/>
      <c r="CC31" s="103"/>
      <c r="CD31" s="103"/>
      <c r="CE31" s="103"/>
      <c r="CF31" s="115"/>
      <c r="CG31" s="34" t="s">
        <v>14</v>
      </c>
      <c r="CH31" s="38" t="e">
        <f>+CH30/CH29</f>
        <v>#DIV/0!</v>
      </c>
      <c r="CI31" s="52"/>
      <c r="CJ31" s="9"/>
      <c r="CK31" s="106"/>
      <c r="CL31" s="112"/>
      <c r="CM31" s="103"/>
      <c r="CN31" s="103"/>
      <c r="CO31" s="103"/>
      <c r="CP31" s="103"/>
      <c r="CQ31" s="103"/>
      <c r="CR31" s="115"/>
      <c r="CS31" s="34" t="s">
        <v>14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16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16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16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16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16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16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16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16</v>
      </c>
      <c r="CT32" s="36">
        <f>+COUNTIF(CL34:CR34,"*休")</f>
        <v>0</v>
      </c>
    </row>
    <row r="33" spans="2:99" x14ac:dyDescent="0.15">
      <c r="B33" s="32" t="s">
        <v>18</v>
      </c>
      <c r="C33" s="2"/>
      <c r="D33" s="2"/>
      <c r="E33" s="2"/>
      <c r="F33" s="2"/>
      <c r="G33" s="2"/>
      <c r="H33" s="2"/>
      <c r="I33" s="2"/>
      <c r="J33" s="40" t="s">
        <v>19</v>
      </c>
      <c r="K33" s="41">
        <f>+K32/K29</f>
        <v>0</v>
      </c>
      <c r="L33" s="52"/>
      <c r="M33" s="9"/>
      <c r="N33" s="32" t="s">
        <v>18</v>
      </c>
      <c r="O33" s="2"/>
      <c r="P33" s="2"/>
      <c r="Q33" s="2"/>
      <c r="R33" s="2"/>
      <c r="S33" s="2"/>
      <c r="T33" s="2"/>
      <c r="U33" s="2"/>
      <c r="V33" s="40" t="s">
        <v>19</v>
      </c>
      <c r="W33" s="41">
        <f>+W32/W29</f>
        <v>0</v>
      </c>
      <c r="X33" s="52"/>
      <c r="AA33" s="32" t="s">
        <v>18</v>
      </c>
      <c r="AB33" s="2"/>
      <c r="AC33" s="2"/>
      <c r="AD33" s="2"/>
      <c r="AE33" s="2"/>
      <c r="AF33" s="2"/>
      <c r="AG33" s="2"/>
      <c r="AH33" s="2"/>
      <c r="AI33" s="40" t="s">
        <v>19</v>
      </c>
      <c r="AJ33" s="41">
        <f>+AJ32/AJ29</f>
        <v>0</v>
      </c>
      <c r="AK33" s="52"/>
      <c r="AL33" s="9"/>
      <c r="AM33" s="32" t="s">
        <v>18</v>
      </c>
      <c r="AN33" s="2"/>
      <c r="AO33" s="2"/>
      <c r="AP33" s="2"/>
      <c r="AQ33" s="2"/>
      <c r="AR33" s="2"/>
      <c r="AS33" s="2"/>
      <c r="AT33" s="2"/>
      <c r="AU33" s="40" t="s">
        <v>19</v>
      </c>
      <c r="AV33" s="41" t="e">
        <f>+AV32/AV29</f>
        <v>#DIV/0!</v>
      </c>
      <c r="AW33" s="52"/>
      <c r="AZ33" s="32" t="s">
        <v>18</v>
      </c>
      <c r="BA33" s="2"/>
      <c r="BB33" s="2"/>
      <c r="BC33" s="2"/>
      <c r="BD33" s="2"/>
      <c r="BE33" s="2"/>
      <c r="BF33" s="2"/>
      <c r="BG33" s="2"/>
      <c r="BH33" s="40" t="s">
        <v>19</v>
      </c>
      <c r="BI33" s="41" t="e">
        <f>+BI32/BI29</f>
        <v>#DIV/0!</v>
      </c>
      <c r="BJ33" s="52"/>
      <c r="BK33" s="9"/>
      <c r="BL33" s="32" t="s">
        <v>18</v>
      </c>
      <c r="BM33" s="2"/>
      <c r="BN33" s="2"/>
      <c r="BO33" s="2"/>
      <c r="BP33" s="2"/>
      <c r="BQ33" s="2"/>
      <c r="BR33" s="2"/>
      <c r="BS33" s="2"/>
      <c r="BT33" s="40" t="s">
        <v>19</v>
      </c>
      <c r="BU33" s="41" t="e">
        <f>+BU32/BU29</f>
        <v>#DIV/0!</v>
      </c>
      <c r="BV33" s="52"/>
      <c r="BY33" s="32" t="s">
        <v>18</v>
      </c>
      <c r="BZ33" s="2"/>
      <c r="CA33" s="2"/>
      <c r="CB33" s="2"/>
      <c r="CC33" s="2"/>
      <c r="CD33" s="2"/>
      <c r="CE33" s="2"/>
      <c r="CF33" s="2"/>
      <c r="CG33" s="40" t="s">
        <v>19</v>
      </c>
      <c r="CH33" s="41" t="e">
        <f>+CH32/CH29</f>
        <v>#DIV/0!</v>
      </c>
      <c r="CI33" s="52"/>
      <c r="CJ33" s="9"/>
      <c r="CK33" s="32" t="s">
        <v>18</v>
      </c>
      <c r="CL33" s="2"/>
      <c r="CM33" s="2"/>
      <c r="CN33" s="2"/>
      <c r="CO33" s="2"/>
      <c r="CP33" s="2"/>
      <c r="CQ33" s="2"/>
      <c r="CR33" s="2"/>
      <c r="CS33" s="40" t="s">
        <v>19</v>
      </c>
      <c r="CT33" s="41" t="e">
        <f>+CT32/CT29</f>
        <v>#DIV/0!</v>
      </c>
      <c r="CU33" s="52"/>
    </row>
    <row r="34" spans="2:99" x14ac:dyDescent="0.15">
      <c r="B34" s="42" t="s">
        <v>20</v>
      </c>
      <c r="C34" s="56"/>
      <c r="D34" s="56"/>
      <c r="E34" s="56"/>
      <c r="F34" s="56"/>
      <c r="G34" s="56"/>
      <c r="H34" s="56"/>
      <c r="I34" s="56"/>
      <c r="J34" s="76" t="s">
        <v>21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20</v>
      </c>
      <c r="O34" s="56"/>
      <c r="P34" s="56"/>
      <c r="Q34" s="56"/>
      <c r="R34" s="56"/>
      <c r="S34" s="56"/>
      <c r="T34" s="56"/>
      <c r="U34" s="56"/>
      <c r="V34" s="76" t="s">
        <v>21</v>
      </c>
      <c r="W34" s="44" t="str">
        <f>IF(T35="","OK",_xlfn.IFS(T33=U33="休","OK",W32&gt;=2,"OK",W32&gt;=2-X28,"OK",W32&lt;2,"NG"))</f>
        <v>NG</v>
      </c>
      <c r="X34" s="52"/>
      <c r="AA34" s="42" t="s">
        <v>20</v>
      </c>
      <c r="AB34" s="56"/>
      <c r="AC34" s="56"/>
      <c r="AD34" s="56"/>
      <c r="AE34" s="56"/>
      <c r="AF34" s="56"/>
      <c r="AG34" s="56"/>
      <c r="AH34" s="56"/>
      <c r="AI34" s="76" t="s">
        <v>21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20</v>
      </c>
      <c r="AN34" s="56"/>
      <c r="AO34" s="56"/>
      <c r="AP34" s="56"/>
      <c r="AQ34" s="56"/>
      <c r="AR34" s="56"/>
      <c r="AS34" s="56"/>
      <c r="AT34" s="56"/>
      <c r="AU34" s="76" t="s">
        <v>21</v>
      </c>
      <c r="AV34" s="44" t="str">
        <f>IF(AS35="","OK",_xlfn.IFS(AS33=AT33="休","OK",AV32&gt;=2,"OK",AV32&gt;=2-AW28,"OK",AV32&lt;2,"NG"))</f>
        <v>OK</v>
      </c>
      <c r="AW34" s="52"/>
      <c r="AZ34" s="42" t="s">
        <v>20</v>
      </c>
      <c r="BA34" s="56"/>
      <c r="BB34" s="56"/>
      <c r="BC34" s="56"/>
      <c r="BD34" s="56"/>
      <c r="BE34" s="56"/>
      <c r="BF34" s="56"/>
      <c r="BG34" s="56"/>
      <c r="BH34" s="76" t="s">
        <v>21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20</v>
      </c>
      <c r="BM34" s="56"/>
      <c r="BN34" s="56"/>
      <c r="BO34" s="56"/>
      <c r="BP34" s="56"/>
      <c r="BQ34" s="56"/>
      <c r="BR34" s="56"/>
      <c r="BS34" s="56"/>
      <c r="BT34" s="76" t="s">
        <v>21</v>
      </c>
      <c r="BU34" s="44" t="str">
        <f>IF(BR35="","OK",_xlfn.IFS(BR33=BS33="休","OK",BU32&gt;=2,"OK",BU32&gt;=2-BV28,"OK",BU32&lt;2,"NG"))</f>
        <v>OK</v>
      </c>
      <c r="BV34" s="52"/>
      <c r="BY34" s="42" t="s">
        <v>20</v>
      </c>
      <c r="BZ34" s="56"/>
      <c r="CA34" s="56"/>
      <c r="CB34" s="56"/>
      <c r="CC34" s="56"/>
      <c r="CD34" s="56"/>
      <c r="CE34" s="56"/>
      <c r="CF34" s="56"/>
      <c r="CG34" s="76" t="s">
        <v>21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20</v>
      </c>
      <c r="CL34" s="56"/>
      <c r="CM34" s="56"/>
      <c r="CN34" s="56"/>
      <c r="CO34" s="56"/>
      <c r="CP34" s="56"/>
      <c r="CQ34" s="56"/>
      <c r="CR34" s="56"/>
      <c r="CS34" s="76" t="s">
        <v>21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6</v>
      </c>
      <c r="C40" s="98">
        <f>DATE($C38,$D38,1)</f>
        <v>46235</v>
      </c>
      <c r="D40" s="99"/>
      <c r="E40" s="99"/>
      <c r="F40" s="99"/>
      <c r="G40" s="99"/>
      <c r="H40" s="99"/>
      <c r="I40" s="99"/>
      <c r="J40" s="99"/>
      <c r="K40" s="100"/>
      <c r="L40" s="79"/>
      <c r="M40" s="9"/>
      <c r="N40" s="63" t="s">
        <v>6</v>
      </c>
      <c r="O40" s="98">
        <f>DATE($O38,$P38,1)</f>
        <v>46296</v>
      </c>
      <c r="P40" s="99"/>
      <c r="Q40" s="99"/>
      <c r="R40" s="99"/>
      <c r="S40" s="99"/>
      <c r="T40" s="99"/>
      <c r="U40" s="99"/>
      <c r="V40" s="99"/>
      <c r="W40" s="100"/>
      <c r="X40" s="79"/>
      <c r="AA40" s="63" t="s">
        <v>6</v>
      </c>
      <c r="AB40" s="98">
        <f>DATE($AB38,$AC38,1)</f>
        <v>46327</v>
      </c>
      <c r="AC40" s="99"/>
      <c r="AD40" s="99"/>
      <c r="AE40" s="99"/>
      <c r="AF40" s="99"/>
      <c r="AG40" s="99"/>
      <c r="AH40" s="99"/>
      <c r="AI40" s="99"/>
      <c r="AJ40" s="100"/>
      <c r="AK40" s="79"/>
      <c r="AL40" s="9"/>
      <c r="AM40" s="63" t="s">
        <v>6</v>
      </c>
      <c r="AN40" s="98">
        <f>DATE($AN38,$AO38,1)</f>
        <v>46388</v>
      </c>
      <c r="AO40" s="99"/>
      <c r="AP40" s="99"/>
      <c r="AQ40" s="99"/>
      <c r="AR40" s="99"/>
      <c r="AS40" s="99"/>
      <c r="AT40" s="99"/>
      <c r="AU40" s="99"/>
      <c r="AV40" s="100"/>
      <c r="AW40" s="79"/>
      <c r="AZ40" s="63" t="s">
        <v>6</v>
      </c>
      <c r="BA40" s="98">
        <f>DATE(BA38,BB38,1)</f>
        <v>46447</v>
      </c>
      <c r="BB40" s="99"/>
      <c r="BC40" s="99"/>
      <c r="BD40" s="99"/>
      <c r="BE40" s="99"/>
      <c r="BF40" s="99"/>
      <c r="BG40" s="99"/>
      <c r="BH40" s="99"/>
      <c r="BI40" s="100"/>
      <c r="BJ40" s="79"/>
      <c r="BK40" s="9"/>
      <c r="BL40" s="63" t="s">
        <v>6</v>
      </c>
      <c r="BM40" s="98">
        <f>DATE(BM38,BN38,1)</f>
        <v>46508</v>
      </c>
      <c r="BN40" s="99"/>
      <c r="BO40" s="99"/>
      <c r="BP40" s="99"/>
      <c r="BQ40" s="99"/>
      <c r="BR40" s="99"/>
      <c r="BS40" s="99"/>
      <c r="BT40" s="99"/>
      <c r="BU40" s="100"/>
      <c r="BV40" s="79"/>
      <c r="BY40" s="63" t="s">
        <v>6</v>
      </c>
      <c r="BZ40" s="98">
        <f>DATE(BZ38,CA38,1)</f>
        <v>46569</v>
      </c>
      <c r="CA40" s="99"/>
      <c r="CB40" s="99"/>
      <c r="CC40" s="99"/>
      <c r="CD40" s="99"/>
      <c r="CE40" s="99"/>
      <c r="CF40" s="99"/>
      <c r="CG40" s="99"/>
      <c r="CH40" s="100"/>
      <c r="CI40" s="79"/>
      <c r="CJ40" s="9"/>
      <c r="CK40" s="63" t="s">
        <v>6</v>
      </c>
      <c r="CL40" s="98">
        <f>DATE(CL38,CM38,1)</f>
        <v>46631</v>
      </c>
      <c r="CM40" s="99"/>
      <c r="CN40" s="99"/>
      <c r="CO40" s="99"/>
      <c r="CP40" s="99"/>
      <c r="CQ40" s="99"/>
      <c r="CR40" s="99"/>
      <c r="CS40" s="99"/>
      <c r="CT40" s="100"/>
      <c r="CU40" s="79"/>
    </row>
    <row r="41" spans="2:99" x14ac:dyDescent="0.15">
      <c r="B41" s="32" t="s">
        <v>7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8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7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8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7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8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7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8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7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8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7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8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7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8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7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8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9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10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9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10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9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10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9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10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9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10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9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10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9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10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9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10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104" t="s">
        <v>11</v>
      </c>
      <c r="C43" s="110"/>
      <c r="D43" s="101"/>
      <c r="E43" s="101"/>
      <c r="F43" s="101"/>
      <c r="G43" s="101"/>
      <c r="H43" s="101"/>
      <c r="I43" s="113"/>
      <c r="J43" s="34" t="s">
        <v>12</v>
      </c>
      <c r="K43" s="74">
        <f>COUNT(C41:I41)-K42</f>
        <v>7</v>
      </c>
      <c r="L43" s="80"/>
      <c r="M43" s="9"/>
      <c r="N43" s="104" t="s">
        <v>11</v>
      </c>
      <c r="O43" s="107"/>
      <c r="P43" s="101"/>
      <c r="Q43" s="101"/>
      <c r="R43" s="101"/>
      <c r="S43" s="101"/>
      <c r="T43" s="101"/>
      <c r="U43" s="101"/>
      <c r="V43" s="34" t="s">
        <v>12</v>
      </c>
      <c r="W43" s="74">
        <f>COUNT(O41:U41)-W42</f>
        <v>7</v>
      </c>
      <c r="X43" s="80"/>
      <c r="AA43" s="104" t="s">
        <v>11</v>
      </c>
      <c r="AB43" s="107"/>
      <c r="AC43" s="101"/>
      <c r="AD43" s="101"/>
      <c r="AE43" s="101"/>
      <c r="AF43" s="101"/>
      <c r="AG43" s="101"/>
      <c r="AH43" s="101"/>
      <c r="AI43" s="34" t="s">
        <v>12</v>
      </c>
      <c r="AJ43" s="74">
        <f>COUNT(AB41:AH41)-AJ42</f>
        <v>7</v>
      </c>
      <c r="AK43" s="80"/>
      <c r="AL43" s="9"/>
      <c r="AM43" s="104" t="s">
        <v>11</v>
      </c>
      <c r="AN43" s="107"/>
      <c r="AO43" s="101"/>
      <c r="AP43" s="101"/>
      <c r="AQ43" s="101"/>
      <c r="AR43" s="101"/>
      <c r="AS43" s="101"/>
      <c r="AT43" s="101"/>
      <c r="AU43" s="34" t="s">
        <v>12</v>
      </c>
      <c r="AV43" s="74">
        <f>COUNT(AN41:AT41)-AV42</f>
        <v>0</v>
      </c>
      <c r="AW43" s="80"/>
      <c r="AZ43" s="104" t="s">
        <v>11</v>
      </c>
      <c r="BA43" s="107"/>
      <c r="BB43" s="101"/>
      <c r="BC43" s="101"/>
      <c r="BD43" s="101"/>
      <c r="BE43" s="101"/>
      <c r="BF43" s="101"/>
      <c r="BG43" s="101"/>
      <c r="BH43" s="34" t="s">
        <v>12</v>
      </c>
      <c r="BI43" s="74">
        <f>COUNT(BA41:BG41)-BI42</f>
        <v>0</v>
      </c>
      <c r="BJ43" s="80"/>
      <c r="BK43" s="9"/>
      <c r="BL43" s="104" t="s">
        <v>11</v>
      </c>
      <c r="BM43" s="107"/>
      <c r="BN43" s="101"/>
      <c r="BO43" s="101"/>
      <c r="BP43" s="101"/>
      <c r="BQ43" s="101"/>
      <c r="BR43" s="101"/>
      <c r="BS43" s="101"/>
      <c r="BT43" s="34" t="s">
        <v>12</v>
      </c>
      <c r="BU43" s="74">
        <f>COUNT(BM41:BS41)-BU42</f>
        <v>0</v>
      </c>
      <c r="BV43" s="80"/>
      <c r="BY43" s="104" t="s">
        <v>11</v>
      </c>
      <c r="BZ43" s="107"/>
      <c r="CA43" s="101"/>
      <c r="CB43" s="101"/>
      <c r="CC43" s="101"/>
      <c r="CD43" s="101"/>
      <c r="CE43" s="101"/>
      <c r="CF43" s="101"/>
      <c r="CG43" s="34" t="s">
        <v>12</v>
      </c>
      <c r="CH43" s="74">
        <f>COUNT(BZ41:CF41)-CH42</f>
        <v>0</v>
      </c>
      <c r="CI43" s="80"/>
      <c r="CJ43" s="9"/>
      <c r="CK43" s="104" t="s">
        <v>11</v>
      </c>
      <c r="CL43" s="107"/>
      <c r="CM43" s="101"/>
      <c r="CN43" s="101"/>
      <c r="CO43" s="101"/>
      <c r="CP43" s="101"/>
      <c r="CQ43" s="101"/>
      <c r="CR43" s="101"/>
      <c r="CS43" s="34" t="s">
        <v>12</v>
      </c>
      <c r="CT43" s="74">
        <f>COUNT(CL41:CR41)-CT42</f>
        <v>0</v>
      </c>
      <c r="CU43" s="80"/>
    </row>
    <row r="44" spans="2:99" ht="13.5" customHeight="1" x14ac:dyDescent="0.15">
      <c r="B44" s="105"/>
      <c r="C44" s="111"/>
      <c r="D44" s="102"/>
      <c r="E44" s="102"/>
      <c r="F44" s="102"/>
      <c r="G44" s="102"/>
      <c r="H44" s="102"/>
      <c r="I44" s="114"/>
      <c r="J44" s="34" t="s">
        <v>13</v>
      </c>
      <c r="K44" s="36">
        <f>+COUNTIF(C47:I47,"休")</f>
        <v>0</v>
      </c>
      <c r="M44" s="37"/>
      <c r="N44" s="105"/>
      <c r="O44" s="108"/>
      <c r="P44" s="102"/>
      <c r="Q44" s="102"/>
      <c r="R44" s="102"/>
      <c r="S44" s="102"/>
      <c r="T44" s="102"/>
      <c r="U44" s="102"/>
      <c r="V44" s="34" t="s">
        <v>13</v>
      </c>
      <c r="W44" s="36">
        <f>+COUNTIF(O47:U47,"休")</f>
        <v>0</v>
      </c>
      <c r="AA44" s="105"/>
      <c r="AB44" s="108"/>
      <c r="AC44" s="102"/>
      <c r="AD44" s="102"/>
      <c r="AE44" s="102"/>
      <c r="AF44" s="102"/>
      <c r="AG44" s="102"/>
      <c r="AH44" s="102"/>
      <c r="AI44" s="34" t="s">
        <v>13</v>
      </c>
      <c r="AJ44" s="36">
        <f>+COUNTIF(AB47:AH47,"休")</f>
        <v>0</v>
      </c>
      <c r="AL44" s="37"/>
      <c r="AM44" s="105"/>
      <c r="AN44" s="108"/>
      <c r="AO44" s="102"/>
      <c r="AP44" s="102"/>
      <c r="AQ44" s="102"/>
      <c r="AR44" s="102"/>
      <c r="AS44" s="102"/>
      <c r="AT44" s="102"/>
      <c r="AU44" s="34" t="s">
        <v>13</v>
      </c>
      <c r="AV44" s="36">
        <f>+COUNTIF(AN47:AT47,"休")</f>
        <v>0</v>
      </c>
      <c r="AZ44" s="105"/>
      <c r="BA44" s="108"/>
      <c r="BB44" s="102"/>
      <c r="BC44" s="102"/>
      <c r="BD44" s="102"/>
      <c r="BE44" s="102"/>
      <c r="BF44" s="102"/>
      <c r="BG44" s="102"/>
      <c r="BH44" s="34" t="s">
        <v>13</v>
      </c>
      <c r="BI44" s="36">
        <f>+COUNTIF(BA47:BG47,"休")</f>
        <v>0</v>
      </c>
      <c r="BK44" s="37"/>
      <c r="BL44" s="105"/>
      <c r="BM44" s="108"/>
      <c r="BN44" s="102"/>
      <c r="BO44" s="102"/>
      <c r="BP44" s="102"/>
      <c r="BQ44" s="102"/>
      <c r="BR44" s="102"/>
      <c r="BS44" s="102"/>
      <c r="BT44" s="34" t="s">
        <v>13</v>
      </c>
      <c r="BU44" s="36">
        <f>+COUNTIF(BM47:BS47,"休")</f>
        <v>0</v>
      </c>
      <c r="BY44" s="105"/>
      <c r="BZ44" s="108"/>
      <c r="CA44" s="102"/>
      <c r="CB44" s="102"/>
      <c r="CC44" s="102"/>
      <c r="CD44" s="102"/>
      <c r="CE44" s="102"/>
      <c r="CF44" s="102"/>
      <c r="CG44" s="34" t="s">
        <v>13</v>
      </c>
      <c r="CH44" s="36">
        <f>+COUNTIF(BZ47:CF47,"休")</f>
        <v>0</v>
      </c>
      <c r="CJ44" s="37"/>
      <c r="CK44" s="105"/>
      <c r="CL44" s="108"/>
      <c r="CM44" s="102"/>
      <c r="CN44" s="102"/>
      <c r="CO44" s="102"/>
      <c r="CP44" s="102"/>
      <c r="CQ44" s="102"/>
      <c r="CR44" s="102"/>
      <c r="CS44" s="34" t="s">
        <v>13</v>
      </c>
      <c r="CT44" s="36">
        <f>+COUNTIF(CL47:CR47,"休")</f>
        <v>0</v>
      </c>
    </row>
    <row r="45" spans="2:99" ht="13.5" customHeight="1" x14ac:dyDescent="0.15">
      <c r="B45" s="106"/>
      <c r="C45" s="112"/>
      <c r="D45" s="103"/>
      <c r="E45" s="103"/>
      <c r="F45" s="103"/>
      <c r="G45" s="103"/>
      <c r="H45" s="103"/>
      <c r="I45" s="115"/>
      <c r="J45" s="34" t="s">
        <v>14</v>
      </c>
      <c r="K45" s="38">
        <f>+K44/K43</f>
        <v>0</v>
      </c>
      <c r="L45" s="52"/>
      <c r="M45" s="9"/>
      <c r="N45" s="106"/>
      <c r="O45" s="109"/>
      <c r="P45" s="103"/>
      <c r="Q45" s="103"/>
      <c r="R45" s="103"/>
      <c r="S45" s="103"/>
      <c r="T45" s="103"/>
      <c r="U45" s="103"/>
      <c r="V45" s="34" t="s">
        <v>14</v>
      </c>
      <c r="W45" s="38">
        <f>+W44/W43</f>
        <v>0</v>
      </c>
      <c r="X45" s="52"/>
      <c r="AA45" s="106"/>
      <c r="AB45" s="109"/>
      <c r="AC45" s="103"/>
      <c r="AD45" s="103"/>
      <c r="AE45" s="103"/>
      <c r="AF45" s="103"/>
      <c r="AG45" s="103"/>
      <c r="AH45" s="103"/>
      <c r="AI45" s="34" t="s">
        <v>14</v>
      </c>
      <c r="AJ45" s="38">
        <f>+AJ44/AJ43</f>
        <v>0</v>
      </c>
      <c r="AK45" s="52"/>
      <c r="AL45" s="9"/>
      <c r="AM45" s="106"/>
      <c r="AN45" s="109"/>
      <c r="AO45" s="103"/>
      <c r="AP45" s="103"/>
      <c r="AQ45" s="103"/>
      <c r="AR45" s="103"/>
      <c r="AS45" s="103"/>
      <c r="AT45" s="103"/>
      <c r="AU45" s="34" t="s">
        <v>14</v>
      </c>
      <c r="AV45" s="38" t="e">
        <f>+AV44/AV43</f>
        <v>#DIV/0!</v>
      </c>
      <c r="AW45" s="52"/>
      <c r="AZ45" s="106"/>
      <c r="BA45" s="109"/>
      <c r="BB45" s="103"/>
      <c r="BC45" s="103"/>
      <c r="BD45" s="103"/>
      <c r="BE45" s="103"/>
      <c r="BF45" s="103"/>
      <c r="BG45" s="103"/>
      <c r="BH45" s="34" t="s">
        <v>14</v>
      </c>
      <c r="BI45" s="38" t="e">
        <f>+BI44/BI43</f>
        <v>#DIV/0!</v>
      </c>
      <c r="BJ45" s="52"/>
      <c r="BK45" s="9"/>
      <c r="BL45" s="106"/>
      <c r="BM45" s="109"/>
      <c r="BN45" s="103"/>
      <c r="BO45" s="103"/>
      <c r="BP45" s="103"/>
      <c r="BQ45" s="103"/>
      <c r="BR45" s="103"/>
      <c r="BS45" s="103"/>
      <c r="BT45" s="34" t="s">
        <v>14</v>
      </c>
      <c r="BU45" s="38" t="e">
        <f>+BU44/BU43</f>
        <v>#DIV/0!</v>
      </c>
      <c r="BV45" s="52"/>
      <c r="BY45" s="106"/>
      <c r="BZ45" s="109"/>
      <c r="CA45" s="103"/>
      <c r="CB45" s="103"/>
      <c r="CC45" s="103"/>
      <c r="CD45" s="103"/>
      <c r="CE45" s="103"/>
      <c r="CF45" s="103"/>
      <c r="CG45" s="34" t="s">
        <v>14</v>
      </c>
      <c r="CH45" s="38" t="e">
        <f>+CH44/CH43</f>
        <v>#DIV/0!</v>
      </c>
      <c r="CI45" s="52"/>
      <c r="CJ45" s="9"/>
      <c r="CK45" s="106"/>
      <c r="CL45" s="109"/>
      <c r="CM45" s="103"/>
      <c r="CN45" s="103"/>
      <c r="CO45" s="103"/>
      <c r="CP45" s="103"/>
      <c r="CQ45" s="103"/>
      <c r="CR45" s="103"/>
      <c r="CS45" s="34" t="s">
        <v>14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17</v>
      </c>
      <c r="D46" s="2"/>
      <c r="E46" s="2"/>
      <c r="F46" s="2"/>
      <c r="G46" s="2"/>
      <c r="H46" s="2"/>
      <c r="I46" s="2"/>
      <c r="J46" s="34" t="s">
        <v>16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16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16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16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16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16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16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16</v>
      </c>
      <c r="CT46" s="36">
        <f>+COUNTIF(CL48:CR48,"*休")</f>
        <v>0</v>
      </c>
    </row>
    <row r="47" spans="2:99" x14ac:dyDescent="0.15">
      <c r="B47" s="32" t="s">
        <v>18</v>
      </c>
      <c r="C47" s="2"/>
      <c r="D47" s="2"/>
      <c r="E47" s="2"/>
      <c r="F47" s="2"/>
      <c r="G47" s="2"/>
      <c r="H47" s="2"/>
      <c r="I47" s="2"/>
      <c r="J47" s="40" t="s">
        <v>19</v>
      </c>
      <c r="K47" s="41">
        <f>+K46/K43</f>
        <v>0</v>
      </c>
      <c r="L47" s="52"/>
      <c r="M47" s="9"/>
      <c r="N47" s="32" t="s">
        <v>18</v>
      </c>
      <c r="O47" s="5"/>
      <c r="P47" s="2"/>
      <c r="Q47" s="2"/>
      <c r="R47" s="2"/>
      <c r="S47" s="2"/>
      <c r="T47" s="2"/>
      <c r="U47" s="2"/>
      <c r="V47" s="40" t="s">
        <v>19</v>
      </c>
      <c r="W47" s="41">
        <f>+W46/W43</f>
        <v>0</v>
      </c>
      <c r="X47" s="52"/>
      <c r="AA47" s="32" t="s">
        <v>18</v>
      </c>
      <c r="AB47" s="5"/>
      <c r="AC47" s="2"/>
      <c r="AD47" s="2"/>
      <c r="AE47" s="2"/>
      <c r="AF47" s="2"/>
      <c r="AG47" s="2"/>
      <c r="AH47" s="2"/>
      <c r="AI47" s="40" t="s">
        <v>19</v>
      </c>
      <c r="AJ47" s="41">
        <f>+AJ46/AJ43</f>
        <v>0</v>
      </c>
      <c r="AK47" s="52"/>
      <c r="AL47" s="9"/>
      <c r="AM47" s="32" t="s">
        <v>18</v>
      </c>
      <c r="AN47" s="5"/>
      <c r="AO47" s="2"/>
      <c r="AP47" s="2"/>
      <c r="AQ47" s="2"/>
      <c r="AR47" s="2"/>
      <c r="AS47" s="2"/>
      <c r="AT47" s="2"/>
      <c r="AU47" s="40" t="s">
        <v>19</v>
      </c>
      <c r="AV47" s="41" t="e">
        <f>+AV46/AV43</f>
        <v>#DIV/0!</v>
      </c>
      <c r="AW47" s="52"/>
      <c r="AZ47" s="32" t="s">
        <v>18</v>
      </c>
      <c r="BA47" s="5"/>
      <c r="BB47" s="2"/>
      <c r="BC47" s="2"/>
      <c r="BD47" s="2"/>
      <c r="BE47" s="2"/>
      <c r="BF47" s="2"/>
      <c r="BG47" s="2"/>
      <c r="BH47" s="40" t="s">
        <v>19</v>
      </c>
      <c r="BI47" s="41" t="e">
        <f>+BI46/BI43</f>
        <v>#DIV/0!</v>
      </c>
      <c r="BJ47" s="52"/>
      <c r="BK47" s="9"/>
      <c r="BL47" s="32" t="s">
        <v>18</v>
      </c>
      <c r="BM47" s="5"/>
      <c r="BN47" s="2"/>
      <c r="BO47" s="2"/>
      <c r="BP47" s="2"/>
      <c r="BQ47" s="2"/>
      <c r="BR47" s="2"/>
      <c r="BS47" s="2"/>
      <c r="BT47" s="40" t="s">
        <v>19</v>
      </c>
      <c r="BU47" s="41" t="e">
        <f>+BU46/BU43</f>
        <v>#DIV/0!</v>
      </c>
      <c r="BV47" s="52"/>
      <c r="BY47" s="32" t="s">
        <v>18</v>
      </c>
      <c r="BZ47" s="5"/>
      <c r="CA47" s="2"/>
      <c r="CB47" s="2"/>
      <c r="CC47" s="2"/>
      <c r="CD47" s="2"/>
      <c r="CE47" s="2"/>
      <c r="CF47" s="2"/>
      <c r="CG47" s="40" t="s">
        <v>19</v>
      </c>
      <c r="CH47" s="41" t="e">
        <f>+CH46/CH43</f>
        <v>#DIV/0!</v>
      </c>
      <c r="CI47" s="52"/>
      <c r="CJ47" s="9"/>
      <c r="CK47" s="32" t="s">
        <v>18</v>
      </c>
      <c r="CL47" s="5"/>
      <c r="CM47" s="2"/>
      <c r="CN47" s="2"/>
      <c r="CO47" s="2"/>
      <c r="CP47" s="2"/>
      <c r="CQ47" s="2"/>
      <c r="CR47" s="2"/>
      <c r="CS47" s="40" t="s">
        <v>19</v>
      </c>
      <c r="CT47" s="41" t="e">
        <f>+CT46/CT43</f>
        <v>#DIV/0!</v>
      </c>
      <c r="CU47" s="52"/>
    </row>
    <row r="48" spans="2:99" x14ac:dyDescent="0.15">
      <c r="B48" s="42" t="s">
        <v>20</v>
      </c>
      <c r="C48" s="56"/>
      <c r="D48" s="56"/>
      <c r="E48" s="56"/>
      <c r="F48" s="56"/>
      <c r="G48" s="56"/>
      <c r="H48" s="56"/>
      <c r="I48" s="56"/>
      <c r="J48" s="76" t="s">
        <v>21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20</v>
      </c>
      <c r="O48" s="55"/>
      <c r="P48" s="56"/>
      <c r="Q48" s="56"/>
      <c r="R48" s="56"/>
      <c r="S48" s="56"/>
      <c r="T48" s="56"/>
      <c r="U48" s="56"/>
      <c r="V48" s="76" t="s">
        <v>21</v>
      </c>
      <c r="W48" s="44" t="str">
        <f>IF(T49="","OK",_xlfn.IFS(T47=U47="休","OK",W46&gt;=2,"OK",W46&gt;=2-X42,"OK",W46&lt;2,"NG"))</f>
        <v>NG</v>
      </c>
      <c r="X48" s="52"/>
      <c r="AA48" s="42" t="s">
        <v>20</v>
      </c>
      <c r="AB48" s="55"/>
      <c r="AC48" s="56"/>
      <c r="AD48" s="56"/>
      <c r="AE48" s="56"/>
      <c r="AF48" s="56"/>
      <c r="AG48" s="56"/>
      <c r="AH48" s="56"/>
      <c r="AI48" s="76" t="s">
        <v>21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20</v>
      </c>
      <c r="AN48" s="55"/>
      <c r="AO48" s="56"/>
      <c r="AP48" s="56"/>
      <c r="AQ48" s="56"/>
      <c r="AR48" s="56"/>
      <c r="AS48" s="56"/>
      <c r="AT48" s="56"/>
      <c r="AU48" s="76" t="s">
        <v>21</v>
      </c>
      <c r="AV48" s="44" t="str">
        <f>IF(AS49="","OK",_xlfn.IFS(AS47=AT47="休","OK",AV46&gt;=2,"OK",AV46&gt;=2-AW42,"OK",AV46&lt;2,"NG"))</f>
        <v>OK</v>
      </c>
      <c r="AW48" s="52"/>
      <c r="AZ48" s="42" t="s">
        <v>20</v>
      </c>
      <c r="BA48" s="55"/>
      <c r="BB48" s="56"/>
      <c r="BC48" s="56"/>
      <c r="BD48" s="56"/>
      <c r="BE48" s="56"/>
      <c r="BF48" s="56"/>
      <c r="BG48" s="56"/>
      <c r="BH48" s="76" t="s">
        <v>21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20</v>
      </c>
      <c r="BM48" s="55"/>
      <c r="BN48" s="56"/>
      <c r="BO48" s="56"/>
      <c r="BP48" s="56"/>
      <c r="BQ48" s="56"/>
      <c r="BR48" s="56"/>
      <c r="BS48" s="56"/>
      <c r="BT48" s="76" t="s">
        <v>21</v>
      </c>
      <c r="BU48" s="44" t="str">
        <f>IF(BR49="","OK",_xlfn.IFS(BR47=BS47="休","OK",BU46&gt;=2,"OK",BU46&gt;=2-BV42,"OK",BU46&lt;2,"NG"))</f>
        <v>OK</v>
      </c>
      <c r="BV48" s="52"/>
      <c r="BY48" s="42" t="s">
        <v>20</v>
      </c>
      <c r="BZ48" s="55"/>
      <c r="CA48" s="56"/>
      <c r="CB48" s="56"/>
      <c r="CC48" s="56"/>
      <c r="CD48" s="56"/>
      <c r="CE48" s="56"/>
      <c r="CF48" s="56"/>
      <c r="CG48" s="76" t="s">
        <v>21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20</v>
      </c>
      <c r="CL48" s="55"/>
      <c r="CM48" s="56"/>
      <c r="CN48" s="56"/>
      <c r="CO48" s="56"/>
      <c r="CP48" s="56"/>
      <c r="CQ48" s="56"/>
      <c r="CR48" s="56"/>
      <c r="CS48" s="76" t="s">
        <v>21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6</v>
      </c>
      <c r="C54" s="98">
        <f>DATE($C52,$D52,1)</f>
        <v>46235</v>
      </c>
      <c r="D54" s="99"/>
      <c r="E54" s="99"/>
      <c r="F54" s="99"/>
      <c r="G54" s="99"/>
      <c r="H54" s="99"/>
      <c r="I54" s="99"/>
      <c r="J54" s="99"/>
      <c r="K54" s="100"/>
      <c r="L54" s="79"/>
      <c r="M54" s="9"/>
      <c r="N54" s="63" t="s">
        <v>6</v>
      </c>
      <c r="O54" s="98">
        <f>DATE($O52,$P52,1)</f>
        <v>46296</v>
      </c>
      <c r="P54" s="99"/>
      <c r="Q54" s="99"/>
      <c r="R54" s="99"/>
      <c r="S54" s="99"/>
      <c r="T54" s="99"/>
      <c r="U54" s="99"/>
      <c r="V54" s="99"/>
      <c r="W54" s="100"/>
      <c r="X54" s="79"/>
      <c r="AA54" s="63" t="s">
        <v>6</v>
      </c>
      <c r="AB54" s="98">
        <f>DATE($AB52,$AC52,1)</f>
        <v>46357</v>
      </c>
      <c r="AC54" s="99"/>
      <c r="AD54" s="99"/>
      <c r="AE54" s="99"/>
      <c r="AF54" s="99"/>
      <c r="AG54" s="99"/>
      <c r="AH54" s="99"/>
      <c r="AI54" s="99"/>
      <c r="AJ54" s="100"/>
      <c r="AK54" s="79"/>
      <c r="AL54" s="9"/>
      <c r="AM54" s="63" t="s">
        <v>6</v>
      </c>
      <c r="AN54" s="98">
        <f>DATE($AN52,$AO52,1)</f>
        <v>46419</v>
      </c>
      <c r="AO54" s="99"/>
      <c r="AP54" s="99"/>
      <c r="AQ54" s="99"/>
      <c r="AR54" s="99"/>
      <c r="AS54" s="99"/>
      <c r="AT54" s="99"/>
      <c r="AU54" s="99"/>
      <c r="AV54" s="100"/>
      <c r="AW54" s="79"/>
      <c r="AZ54" s="63" t="s">
        <v>6</v>
      </c>
      <c r="BA54" s="98">
        <f>DATE(BA52,BB52,1)</f>
        <v>46447</v>
      </c>
      <c r="BB54" s="99"/>
      <c r="BC54" s="99"/>
      <c r="BD54" s="99"/>
      <c r="BE54" s="99"/>
      <c r="BF54" s="99"/>
      <c r="BG54" s="99"/>
      <c r="BH54" s="99"/>
      <c r="BI54" s="100"/>
      <c r="BJ54" s="79"/>
      <c r="BK54" s="9"/>
      <c r="BL54" s="63" t="s">
        <v>6</v>
      </c>
      <c r="BM54" s="98">
        <f>DATE(BM52,BN52,1)</f>
        <v>46508</v>
      </c>
      <c r="BN54" s="99"/>
      <c r="BO54" s="99"/>
      <c r="BP54" s="99"/>
      <c r="BQ54" s="99"/>
      <c r="BR54" s="99"/>
      <c r="BS54" s="99"/>
      <c r="BT54" s="99"/>
      <c r="BU54" s="100"/>
      <c r="BV54" s="79"/>
      <c r="BY54" s="63" t="s">
        <v>6</v>
      </c>
      <c r="BZ54" s="98">
        <f>DATE(BZ52,CA52,1)</f>
        <v>46569</v>
      </c>
      <c r="CA54" s="99"/>
      <c r="CB54" s="99"/>
      <c r="CC54" s="99"/>
      <c r="CD54" s="99"/>
      <c r="CE54" s="99"/>
      <c r="CF54" s="99"/>
      <c r="CG54" s="99"/>
      <c r="CH54" s="100"/>
      <c r="CI54" s="79"/>
      <c r="CJ54" s="9"/>
      <c r="CK54" s="63" t="s">
        <v>6</v>
      </c>
      <c r="CL54" s="98">
        <f>DATE(CL52,CM52,1)</f>
        <v>46631</v>
      </c>
      <c r="CM54" s="99"/>
      <c r="CN54" s="99"/>
      <c r="CO54" s="99"/>
      <c r="CP54" s="99"/>
      <c r="CQ54" s="99"/>
      <c r="CR54" s="99"/>
      <c r="CS54" s="99"/>
      <c r="CT54" s="100"/>
      <c r="CU54" s="79"/>
    </row>
    <row r="55" spans="2:99" x14ac:dyDescent="0.15">
      <c r="B55" s="32" t="s">
        <v>7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8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7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8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7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8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7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8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7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8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7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8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7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8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7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8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9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10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9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10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9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10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9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10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9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10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9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10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9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10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9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10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104" t="s">
        <v>11</v>
      </c>
      <c r="C57" s="107"/>
      <c r="D57" s="101"/>
      <c r="E57" s="101"/>
      <c r="F57" s="101"/>
      <c r="G57" s="101"/>
      <c r="H57" s="101"/>
      <c r="I57" s="101"/>
      <c r="J57" s="34" t="s">
        <v>12</v>
      </c>
      <c r="K57" s="74">
        <f>COUNT(C55:I55)-K56</f>
        <v>7</v>
      </c>
      <c r="L57" s="80"/>
      <c r="M57" s="9"/>
      <c r="N57" s="104" t="s">
        <v>11</v>
      </c>
      <c r="O57" s="107"/>
      <c r="P57" s="101"/>
      <c r="Q57" s="101"/>
      <c r="R57" s="101"/>
      <c r="S57" s="101"/>
      <c r="T57" s="101"/>
      <c r="U57" s="101"/>
      <c r="V57" s="34" t="s">
        <v>12</v>
      </c>
      <c r="W57" s="74">
        <f>COUNT(O55:U55)-W56</f>
        <v>7</v>
      </c>
      <c r="X57" s="80"/>
      <c r="AA57" s="104" t="s">
        <v>11</v>
      </c>
      <c r="AB57" s="107"/>
      <c r="AC57" s="101"/>
      <c r="AD57" s="101"/>
      <c r="AE57" s="101"/>
      <c r="AF57" s="101"/>
      <c r="AG57" s="101"/>
      <c r="AH57" s="101"/>
      <c r="AI57" s="34" t="s">
        <v>12</v>
      </c>
      <c r="AJ57" s="74">
        <f>COUNT(AB55:AH55)-AJ56</f>
        <v>7</v>
      </c>
      <c r="AK57" s="80"/>
      <c r="AL57" s="9"/>
      <c r="AM57" s="104" t="s">
        <v>11</v>
      </c>
      <c r="AN57" s="107"/>
      <c r="AO57" s="101"/>
      <c r="AP57" s="101"/>
      <c r="AQ57" s="101"/>
      <c r="AR57" s="101"/>
      <c r="AS57" s="101"/>
      <c r="AT57" s="101"/>
      <c r="AU57" s="34" t="s">
        <v>12</v>
      </c>
      <c r="AV57" s="74">
        <f>COUNT(AN55:AT55)-AV56</f>
        <v>0</v>
      </c>
      <c r="AW57" s="80"/>
      <c r="AZ57" s="104" t="s">
        <v>11</v>
      </c>
      <c r="BA57" s="107"/>
      <c r="BB57" s="101"/>
      <c r="BC57" s="101"/>
      <c r="BD57" s="101"/>
      <c r="BE57" s="101"/>
      <c r="BF57" s="101"/>
      <c r="BG57" s="101"/>
      <c r="BH57" s="34" t="s">
        <v>12</v>
      </c>
      <c r="BI57" s="74">
        <f>COUNT(BA55:BG55)-BI56</f>
        <v>0</v>
      </c>
      <c r="BJ57" s="80"/>
      <c r="BK57" s="9"/>
      <c r="BL57" s="104" t="s">
        <v>11</v>
      </c>
      <c r="BM57" s="107"/>
      <c r="BN57" s="101"/>
      <c r="BO57" s="101"/>
      <c r="BP57" s="101"/>
      <c r="BQ57" s="101"/>
      <c r="BR57" s="101"/>
      <c r="BS57" s="101"/>
      <c r="BT57" s="34" t="s">
        <v>12</v>
      </c>
      <c r="BU57" s="74">
        <f>COUNT(BM55:BS55)-BU56</f>
        <v>0</v>
      </c>
      <c r="BV57" s="80"/>
      <c r="BY57" s="104" t="s">
        <v>11</v>
      </c>
      <c r="BZ57" s="107"/>
      <c r="CA57" s="101"/>
      <c r="CB57" s="101"/>
      <c r="CC57" s="101"/>
      <c r="CD57" s="101"/>
      <c r="CE57" s="101"/>
      <c r="CF57" s="101"/>
      <c r="CG57" s="34" t="s">
        <v>12</v>
      </c>
      <c r="CH57" s="74">
        <f>COUNT(BZ55:CF55)-CH56</f>
        <v>0</v>
      </c>
      <c r="CI57" s="80"/>
      <c r="CJ57" s="9"/>
      <c r="CK57" s="104" t="s">
        <v>11</v>
      </c>
      <c r="CL57" s="107"/>
      <c r="CM57" s="101"/>
      <c r="CN57" s="101"/>
      <c r="CO57" s="101"/>
      <c r="CP57" s="101"/>
      <c r="CQ57" s="101"/>
      <c r="CR57" s="101"/>
      <c r="CS57" s="34" t="s">
        <v>12</v>
      </c>
      <c r="CT57" s="74">
        <f>COUNT(CL55:CR55)-CT56</f>
        <v>0</v>
      </c>
      <c r="CU57" s="80"/>
    </row>
    <row r="58" spans="2:99" ht="13.5" customHeight="1" x14ac:dyDescent="0.15">
      <c r="B58" s="105"/>
      <c r="C58" s="108"/>
      <c r="D58" s="102"/>
      <c r="E58" s="102"/>
      <c r="F58" s="102"/>
      <c r="G58" s="102"/>
      <c r="H58" s="102"/>
      <c r="I58" s="102"/>
      <c r="J58" s="34" t="s">
        <v>13</v>
      </c>
      <c r="K58" s="36">
        <f>+COUNTIF(C61:I61,"休")</f>
        <v>0</v>
      </c>
      <c r="M58" s="37"/>
      <c r="N58" s="105"/>
      <c r="O58" s="108"/>
      <c r="P58" s="102"/>
      <c r="Q58" s="102"/>
      <c r="R58" s="102"/>
      <c r="S58" s="102"/>
      <c r="T58" s="102"/>
      <c r="U58" s="102"/>
      <c r="V58" s="34" t="s">
        <v>13</v>
      </c>
      <c r="W58" s="36">
        <f>+COUNTIF(O61:U61,"休")</f>
        <v>0</v>
      </c>
      <c r="AA58" s="105"/>
      <c r="AB58" s="108"/>
      <c r="AC58" s="102"/>
      <c r="AD58" s="102"/>
      <c r="AE58" s="102"/>
      <c r="AF58" s="102"/>
      <c r="AG58" s="102"/>
      <c r="AH58" s="102"/>
      <c r="AI58" s="34" t="s">
        <v>13</v>
      </c>
      <c r="AJ58" s="36">
        <f>+COUNTIF(AB61:AH61,"休")</f>
        <v>0</v>
      </c>
      <c r="AL58" s="37"/>
      <c r="AM58" s="105"/>
      <c r="AN58" s="108"/>
      <c r="AO58" s="102"/>
      <c r="AP58" s="102"/>
      <c r="AQ58" s="102"/>
      <c r="AR58" s="102"/>
      <c r="AS58" s="102"/>
      <c r="AT58" s="102"/>
      <c r="AU58" s="34" t="s">
        <v>13</v>
      </c>
      <c r="AV58" s="36">
        <f>+COUNTIF(AN61:AT61,"休")</f>
        <v>0</v>
      </c>
      <c r="AZ58" s="105"/>
      <c r="BA58" s="108"/>
      <c r="BB58" s="102"/>
      <c r="BC58" s="102"/>
      <c r="BD58" s="102"/>
      <c r="BE58" s="102"/>
      <c r="BF58" s="102"/>
      <c r="BG58" s="102"/>
      <c r="BH58" s="34" t="s">
        <v>13</v>
      </c>
      <c r="BI58" s="36">
        <f>+COUNTIF(BA61:BG61,"休")</f>
        <v>0</v>
      </c>
      <c r="BK58" s="37"/>
      <c r="BL58" s="105"/>
      <c r="BM58" s="108"/>
      <c r="BN58" s="102"/>
      <c r="BO58" s="102"/>
      <c r="BP58" s="102"/>
      <c r="BQ58" s="102"/>
      <c r="BR58" s="102"/>
      <c r="BS58" s="102"/>
      <c r="BT58" s="34" t="s">
        <v>13</v>
      </c>
      <c r="BU58" s="36">
        <f>+COUNTIF(BM61:BS61,"休")</f>
        <v>0</v>
      </c>
      <c r="BY58" s="105"/>
      <c r="BZ58" s="108"/>
      <c r="CA58" s="102"/>
      <c r="CB58" s="102"/>
      <c r="CC58" s="102"/>
      <c r="CD58" s="102"/>
      <c r="CE58" s="102"/>
      <c r="CF58" s="102"/>
      <c r="CG58" s="34" t="s">
        <v>13</v>
      </c>
      <c r="CH58" s="36">
        <f>+COUNTIF(BZ61:CF61,"休")</f>
        <v>0</v>
      </c>
      <c r="CJ58" s="37"/>
      <c r="CK58" s="105"/>
      <c r="CL58" s="108"/>
      <c r="CM58" s="102"/>
      <c r="CN58" s="102"/>
      <c r="CO58" s="102"/>
      <c r="CP58" s="102"/>
      <c r="CQ58" s="102"/>
      <c r="CR58" s="102"/>
      <c r="CS58" s="34" t="s">
        <v>13</v>
      </c>
      <c r="CT58" s="36">
        <f>+COUNTIF(CL61:CR61,"休")</f>
        <v>0</v>
      </c>
    </row>
    <row r="59" spans="2:99" ht="13.5" customHeight="1" x14ac:dyDescent="0.15">
      <c r="B59" s="106"/>
      <c r="C59" s="109"/>
      <c r="D59" s="103"/>
      <c r="E59" s="103"/>
      <c r="F59" s="103"/>
      <c r="G59" s="103"/>
      <c r="H59" s="103"/>
      <c r="I59" s="103"/>
      <c r="J59" s="34" t="s">
        <v>14</v>
      </c>
      <c r="K59" s="38">
        <f>+K58/K57</f>
        <v>0</v>
      </c>
      <c r="L59" s="52"/>
      <c r="M59" s="9"/>
      <c r="N59" s="106"/>
      <c r="O59" s="109"/>
      <c r="P59" s="103"/>
      <c r="Q59" s="103"/>
      <c r="R59" s="103"/>
      <c r="S59" s="103"/>
      <c r="T59" s="103"/>
      <c r="U59" s="103"/>
      <c r="V59" s="34" t="s">
        <v>14</v>
      </c>
      <c r="W59" s="38">
        <f>+W58/W57</f>
        <v>0</v>
      </c>
      <c r="X59" s="52"/>
      <c r="AA59" s="106"/>
      <c r="AB59" s="109"/>
      <c r="AC59" s="103"/>
      <c r="AD59" s="103"/>
      <c r="AE59" s="103"/>
      <c r="AF59" s="103"/>
      <c r="AG59" s="103"/>
      <c r="AH59" s="103"/>
      <c r="AI59" s="34" t="s">
        <v>14</v>
      </c>
      <c r="AJ59" s="38">
        <f>+AJ58/AJ57</f>
        <v>0</v>
      </c>
      <c r="AK59" s="52"/>
      <c r="AL59" s="9"/>
      <c r="AM59" s="106"/>
      <c r="AN59" s="109"/>
      <c r="AO59" s="103"/>
      <c r="AP59" s="103"/>
      <c r="AQ59" s="103"/>
      <c r="AR59" s="103"/>
      <c r="AS59" s="103"/>
      <c r="AT59" s="103"/>
      <c r="AU59" s="34" t="s">
        <v>14</v>
      </c>
      <c r="AV59" s="38" t="e">
        <f>+AV58/AV57</f>
        <v>#DIV/0!</v>
      </c>
      <c r="AW59" s="52"/>
      <c r="AZ59" s="106"/>
      <c r="BA59" s="109"/>
      <c r="BB59" s="103"/>
      <c r="BC59" s="103"/>
      <c r="BD59" s="103"/>
      <c r="BE59" s="103"/>
      <c r="BF59" s="103"/>
      <c r="BG59" s="103"/>
      <c r="BH59" s="34" t="s">
        <v>14</v>
      </c>
      <c r="BI59" s="38" t="e">
        <f>+BI58/BI57</f>
        <v>#DIV/0!</v>
      </c>
      <c r="BJ59" s="52"/>
      <c r="BK59" s="9"/>
      <c r="BL59" s="106"/>
      <c r="BM59" s="109"/>
      <c r="BN59" s="103"/>
      <c r="BO59" s="103"/>
      <c r="BP59" s="103"/>
      <c r="BQ59" s="103"/>
      <c r="BR59" s="103"/>
      <c r="BS59" s="103"/>
      <c r="BT59" s="34" t="s">
        <v>14</v>
      </c>
      <c r="BU59" s="38" t="e">
        <f>+BU58/BU57</f>
        <v>#DIV/0!</v>
      </c>
      <c r="BV59" s="52"/>
      <c r="BY59" s="106"/>
      <c r="BZ59" s="109"/>
      <c r="CA59" s="103"/>
      <c r="CB59" s="103"/>
      <c r="CC59" s="103"/>
      <c r="CD59" s="103"/>
      <c r="CE59" s="103"/>
      <c r="CF59" s="103"/>
      <c r="CG59" s="34" t="s">
        <v>14</v>
      </c>
      <c r="CH59" s="38" t="e">
        <f>+CH58/CH57</f>
        <v>#DIV/0!</v>
      </c>
      <c r="CI59" s="52"/>
      <c r="CJ59" s="9"/>
      <c r="CK59" s="106"/>
      <c r="CL59" s="109"/>
      <c r="CM59" s="103"/>
      <c r="CN59" s="103"/>
      <c r="CO59" s="103"/>
      <c r="CP59" s="103"/>
      <c r="CQ59" s="103"/>
      <c r="CR59" s="103"/>
      <c r="CS59" s="34" t="s">
        <v>14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16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16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16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16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16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16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16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16</v>
      </c>
      <c r="CT60" s="36">
        <f>+COUNTIF(CL62:CR62,"*休")</f>
        <v>0</v>
      </c>
    </row>
    <row r="61" spans="2:99" x14ac:dyDescent="0.15">
      <c r="B61" s="32" t="s">
        <v>18</v>
      </c>
      <c r="C61" s="2"/>
      <c r="D61" s="2"/>
      <c r="E61" s="2"/>
      <c r="F61" s="2"/>
      <c r="G61" s="2"/>
      <c r="H61" s="2"/>
      <c r="I61" s="2"/>
      <c r="J61" s="40" t="s">
        <v>19</v>
      </c>
      <c r="K61" s="41">
        <f>+K60/K57</f>
        <v>0</v>
      </c>
      <c r="L61" s="52"/>
      <c r="M61" s="9"/>
      <c r="N61" s="32" t="s">
        <v>18</v>
      </c>
      <c r="O61" s="2"/>
      <c r="P61" s="2"/>
      <c r="Q61" s="2"/>
      <c r="R61" s="2"/>
      <c r="S61" s="2"/>
      <c r="T61" s="2"/>
      <c r="U61" s="2"/>
      <c r="V61" s="40" t="s">
        <v>19</v>
      </c>
      <c r="W61" s="41">
        <f>+W60/W57</f>
        <v>0</v>
      </c>
      <c r="X61" s="52"/>
      <c r="AA61" s="32" t="s">
        <v>18</v>
      </c>
      <c r="AB61" s="2"/>
      <c r="AC61" s="2"/>
      <c r="AD61" s="2"/>
      <c r="AE61" s="2"/>
      <c r="AF61" s="2"/>
      <c r="AG61" s="2"/>
      <c r="AH61" s="2"/>
      <c r="AI61" s="40" t="s">
        <v>19</v>
      </c>
      <c r="AJ61" s="41">
        <f>+AJ60/AJ57</f>
        <v>0</v>
      </c>
      <c r="AK61" s="52"/>
      <c r="AL61" s="9"/>
      <c r="AM61" s="32" t="s">
        <v>18</v>
      </c>
      <c r="AN61" s="2"/>
      <c r="AO61" s="2"/>
      <c r="AP61" s="2"/>
      <c r="AQ61" s="2"/>
      <c r="AR61" s="2"/>
      <c r="AS61" s="2"/>
      <c r="AT61" s="2"/>
      <c r="AU61" s="40" t="s">
        <v>19</v>
      </c>
      <c r="AV61" s="41" t="e">
        <f>+AV60/AV57</f>
        <v>#DIV/0!</v>
      </c>
      <c r="AW61" s="52"/>
      <c r="AZ61" s="32" t="s">
        <v>18</v>
      </c>
      <c r="BA61" s="2"/>
      <c r="BB61" s="2"/>
      <c r="BC61" s="2"/>
      <c r="BD61" s="2"/>
      <c r="BE61" s="2"/>
      <c r="BF61" s="2"/>
      <c r="BG61" s="2"/>
      <c r="BH61" s="40" t="s">
        <v>19</v>
      </c>
      <c r="BI61" s="41" t="e">
        <f>+BI60/BI57</f>
        <v>#DIV/0!</v>
      </c>
      <c r="BJ61" s="52"/>
      <c r="BK61" s="9"/>
      <c r="BL61" s="32" t="s">
        <v>18</v>
      </c>
      <c r="BM61" s="2"/>
      <c r="BN61" s="2"/>
      <c r="BO61" s="2"/>
      <c r="BP61" s="2"/>
      <c r="BQ61" s="2"/>
      <c r="BR61" s="2"/>
      <c r="BS61" s="2"/>
      <c r="BT61" s="40" t="s">
        <v>19</v>
      </c>
      <c r="BU61" s="41" t="e">
        <f>+BU60/BU57</f>
        <v>#DIV/0!</v>
      </c>
      <c r="BV61" s="52"/>
      <c r="BY61" s="32" t="s">
        <v>18</v>
      </c>
      <c r="BZ61" s="2"/>
      <c r="CA61" s="2"/>
      <c r="CB61" s="2"/>
      <c r="CC61" s="2"/>
      <c r="CD61" s="2"/>
      <c r="CE61" s="2"/>
      <c r="CF61" s="2"/>
      <c r="CG61" s="40" t="s">
        <v>19</v>
      </c>
      <c r="CH61" s="41" t="e">
        <f>+CH60/CH57</f>
        <v>#DIV/0!</v>
      </c>
      <c r="CI61" s="52"/>
      <c r="CJ61" s="9"/>
      <c r="CK61" s="32" t="s">
        <v>18</v>
      </c>
      <c r="CL61" s="2"/>
      <c r="CM61" s="2"/>
      <c r="CN61" s="2"/>
      <c r="CO61" s="2"/>
      <c r="CP61" s="2"/>
      <c r="CQ61" s="2"/>
      <c r="CR61" s="2"/>
      <c r="CS61" s="40" t="s">
        <v>19</v>
      </c>
      <c r="CT61" s="41" t="e">
        <f>+CT60/CT57</f>
        <v>#DIV/0!</v>
      </c>
      <c r="CU61" s="52"/>
    </row>
    <row r="62" spans="2:99" x14ac:dyDescent="0.15">
      <c r="B62" s="42" t="s">
        <v>20</v>
      </c>
      <c r="C62" s="56"/>
      <c r="D62" s="56"/>
      <c r="E62" s="56"/>
      <c r="F62" s="56"/>
      <c r="G62" s="56"/>
      <c r="H62" s="56"/>
      <c r="I62" s="56"/>
      <c r="J62" s="76" t="s">
        <v>21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20</v>
      </c>
      <c r="O62" s="56"/>
      <c r="P62" s="56"/>
      <c r="Q62" s="56"/>
      <c r="R62" s="56"/>
      <c r="S62" s="56"/>
      <c r="T62" s="56"/>
      <c r="U62" s="56"/>
      <c r="V62" s="76" t="s">
        <v>21</v>
      </c>
      <c r="W62" s="44" t="str">
        <f>IF(T63="","OK",_xlfn.IFS(T61=U61="休","OK",W60&gt;=2,"OK",W60&gt;=2-X56,"OK",W60&lt;2,"NG"))</f>
        <v>NG</v>
      </c>
      <c r="X62" s="52"/>
      <c r="AA62" s="42" t="s">
        <v>20</v>
      </c>
      <c r="AB62" s="56"/>
      <c r="AC62" s="56"/>
      <c r="AD62" s="56"/>
      <c r="AE62" s="56"/>
      <c r="AF62" s="56"/>
      <c r="AG62" s="56"/>
      <c r="AH62" s="56"/>
      <c r="AI62" s="76" t="s">
        <v>21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20</v>
      </c>
      <c r="AN62" s="56"/>
      <c r="AO62" s="56"/>
      <c r="AP62" s="56"/>
      <c r="AQ62" s="56"/>
      <c r="AR62" s="56"/>
      <c r="AS62" s="56"/>
      <c r="AT62" s="56"/>
      <c r="AU62" s="76" t="s">
        <v>21</v>
      </c>
      <c r="AV62" s="44" t="str">
        <f>IF(AS63="","OK",_xlfn.IFS(AS61=AT61="休","OK",AV60&gt;=2,"OK",AV60&gt;=2-AW56,"OK",AV60&lt;2,"NG"))</f>
        <v>OK</v>
      </c>
      <c r="AW62" s="52"/>
      <c r="AZ62" s="42" t="s">
        <v>20</v>
      </c>
      <c r="BA62" s="56"/>
      <c r="BB62" s="56"/>
      <c r="BC62" s="56"/>
      <c r="BD62" s="56"/>
      <c r="BE62" s="56"/>
      <c r="BF62" s="56"/>
      <c r="BG62" s="56"/>
      <c r="BH62" s="76" t="s">
        <v>21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20</v>
      </c>
      <c r="BM62" s="56"/>
      <c r="BN62" s="56"/>
      <c r="BO62" s="56"/>
      <c r="BP62" s="56"/>
      <c r="BQ62" s="56"/>
      <c r="BR62" s="56"/>
      <c r="BS62" s="56"/>
      <c r="BT62" s="76" t="s">
        <v>21</v>
      </c>
      <c r="BU62" s="44" t="str">
        <f>IF(BR63="","OK",_xlfn.IFS(BR61=BS61="休","OK",BU60&gt;=2,"OK",BU60&gt;=2-BV56,"OK",BU60&lt;2,"NG"))</f>
        <v>OK</v>
      </c>
      <c r="BV62" s="52"/>
      <c r="BY62" s="42" t="s">
        <v>20</v>
      </c>
      <c r="BZ62" s="56"/>
      <c r="CA62" s="56"/>
      <c r="CB62" s="56"/>
      <c r="CC62" s="56"/>
      <c r="CD62" s="56"/>
      <c r="CE62" s="56"/>
      <c r="CF62" s="56"/>
      <c r="CG62" s="76" t="s">
        <v>21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20</v>
      </c>
      <c r="CL62" s="56"/>
      <c r="CM62" s="56"/>
      <c r="CN62" s="56"/>
      <c r="CO62" s="56"/>
      <c r="CP62" s="56"/>
      <c r="CQ62" s="56"/>
      <c r="CR62" s="56"/>
      <c r="CS62" s="76" t="s">
        <v>21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6</v>
      </c>
      <c r="C68" s="98">
        <f>DATE($C66,$D66,1)</f>
        <v>46235</v>
      </c>
      <c r="D68" s="99"/>
      <c r="E68" s="99"/>
      <c r="F68" s="99"/>
      <c r="G68" s="99"/>
      <c r="H68" s="99"/>
      <c r="I68" s="99"/>
      <c r="J68" s="99"/>
      <c r="K68" s="100"/>
      <c r="L68" s="79"/>
      <c r="M68" s="9"/>
      <c r="N68" s="63" t="s">
        <v>6</v>
      </c>
      <c r="O68" s="98">
        <f>DATE($O66,$P66,1)</f>
        <v>46296</v>
      </c>
      <c r="P68" s="99"/>
      <c r="Q68" s="99"/>
      <c r="R68" s="99"/>
      <c r="S68" s="99"/>
      <c r="T68" s="99"/>
      <c r="U68" s="99"/>
      <c r="V68" s="99"/>
      <c r="W68" s="100"/>
      <c r="X68" s="79"/>
      <c r="AA68" s="63" t="s">
        <v>6</v>
      </c>
      <c r="AB68" s="98">
        <f>DATE($AB66,$AC66,1)</f>
        <v>46357</v>
      </c>
      <c r="AC68" s="99"/>
      <c r="AD68" s="99"/>
      <c r="AE68" s="99"/>
      <c r="AF68" s="99"/>
      <c r="AG68" s="99"/>
      <c r="AH68" s="99"/>
      <c r="AI68" s="99"/>
      <c r="AJ68" s="100"/>
      <c r="AK68" s="79"/>
      <c r="AL68" s="9"/>
      <c r="AM68" s="63" t="s">
        <v>6</v>
      </c>
      <c r="AN68" s="98">
        <f>DATE($AN66,$AO66,1)</f>
        <v>46419</v>
      </c>
      <c r="AO68" s="99"/>
      <c r="AP68" s="99"/>
      <c r="AQ68" s="99"/>
      <c r="AR68" s="99"/>
      <c r="AS68" s="99"/>
      <c r="AT68" s="99"/>
      <c r="AU68" s="99"/>
      <c r="AV68" s="100"/>
      <c r="AW68" s="79"/>
      <c r="AZ68" s="63" t="s">
        <v>6</v>
      </c>
      <c r="BA68" s="98">
        <f>DATE(BA66,BB66,1)</f>
        <v>46478</v>
      </c>
      <c r="BB68" s="99"/>
      <c r="BC68" s="99"/>
      <c r="BD68" s="99"/>
      <c r="BE68" s="99"/>
      <c r="BF68" s="99"/>
      <c r="BG68" s="99"/>
      <c r="BH68" s="99"/>
      <c r="BI68" s="100"/>
      <c r="BJ68" s="79"/>
      <c r="BK68" s="9"/>
      <c r="BL68" s="63" t="s">
        <v>6</v>
      </c>
      <c r="BM68" s="98">
        <f>DATE(BM66,BN66,1)</f>
        <v>46508</v>
      </c>
      <c r="BN68" s="99"/>
      <c r="BO68" s="99"/>
      <c r="BP68" s="99"/>
      <c r="BQ68" s="99"/>
      <c r="BR68" s="99"/>
      <c r="BS68" s="99"/>
      <c r="BT68" s="99"/>
      <c r="BU68" s="100"/>
      <c r="BV68" s="79"/>
      <c r="BY68" s="63" t="s">
        <v>6</v>
      </c>
      <c r="BZ68" s="98">
        <f>DATE(BZ66,CA66,1)</f>
        <v>46569</v>
      </c>
      <c r="CA68" s="99"/>
      <c r="CB68" s="99"/>
      <c r="CC68" s="99"/>
      <c r="CD68" s="99"/>
      <c r="CE68" s="99"/>
      <c r="CF68" s="99"/>
      <c r="CG68" s="99"/>
      <c r="CH68" s="100"/>
      <c r="CI68" s="79"/>
      <c r="CJ68" s="9"/>
      <c r="CK68" s="63" t="s">
        <v>6</v>
      </c>
      <c r="CL68" s="98">
        <f>DATE(CL66,CM66,1)</f>
        <v>46631</v>
      </c>
      <c r="CM68" s="99"/>
      <c r="CN68" s="99"/>
      <c r="CO68" s="99"/>
      <c r="CP68" s="99"/>
      <c r="CQ68" s="99"/>
      <c r="CR68" s="99"/>
      <c r="CS68" s="99"/>
      <c r="CT68" s="100"/>
      <c r="CU68" s="79"/>
    </row>
    <row r="69" spans="2:99" x14ac:dyDescent="0.15">
      <c r="B69" s="32" t="s">
        <v>7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8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7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8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7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8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7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8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7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8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7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8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7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8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7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8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9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10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9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10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9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10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9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10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9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10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9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10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9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10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9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10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104" t="s">
        <v>11</v>
      </c>
      <c r="C71" s="107"/>
      <c r="D71" s="101"/>
      <c r="E71" s="101"/>
      <c r="F71" s="101"/>
      <c r="G71" s="101"/>
      <c r="H71" s="101"/>
      <c r="I71" s="101"/>
      <c r="J71" s="34" t="s">
        <v>12</v>
      </c>
      <c r="K71" s="74">
        <f>COUNT(C69:I69)-K70</f>
        <v>7</v>
      </c>
      <c r="L71" s="80"/>
      <c r="M71" s="9"/>
      <c r="N71" s="104" t="s">
        <v>11</v>
      </c>
      <c r="O71" s="107"/>
      <c r="P71" s="101"/>
      <c r="Q71" s="101"/>
      <c r="R71" s="101"/>
      <c r="S71" s="101"/>
      <c r="T71" s="101"/>
      <c r="U71" s="101"/>
      <c r="V71" s="34" t="s">
        <v>12</v>
      </c>
      <c r="W71" s="74">
        <f>COUNT(O69:U69)-W70</f>
        <v>7</v>
      </c>
      <c r="X71" s="80"/>
      <c r="AA71" s="104" t="s">
        <v>11</v>
      </c>
      <c r="AB71" s="107"/>
      <c r="AC71" s="101"/>
      <c r="AD71" s="101"/>
      <c r="AE71" s="101"/>
      <c r="AF71" s="101"/>
      <c r="AG71" s="101"/>
      <c r="AH71" s="101"/>
      <c r="AI71" s="34" t="s">
        <v>12</v>
      </c>
      <c r="AJ71" s="74">
        <f>COUNT(AB69:AH69)-AJ70</f>
        <v>7</v>
      </c>
      <c r="AK71" s="80"/>
      <c r="AL71" s="9"/>
      <c r="AM71" s="104" t="s">
        <v>11</v>
      </c>
      <c r="AN71" s="107"/>
      <c r="AO71" s="101"/>
      <c r="AP71" s="101"/>
      <c r="AQ71" s="101"/>
      <c r="AR71" s="101"/>
      <c r="AS71" s="101"/>
      <c r="AT71" s="101"/>
      <c r="AU71" s="34" t="s">
        <v>12</v>
      </c>
      <c r="AV71" s="74">
        <f>COUNT(AN69:AT69)-AV70</f>
        <v>0</v>
      </c>
      <c r="AW71" s="80"/>
      <c r="AZ71" s="104" t="s">
        <v>11</v>
      </c>
      <c r="BA71" s="107"/>
      <c r="BB71" s="101"/>
      <c r="BC71" s="101"/>
      <c r="BD71" s="101"/>
      <c r="BE71" s="101"/>
      <c r="BF71" s="101"/>
      <c r="BG71" s="101"/>
      <c r="BH71" s="34" t="s">
        <v>12</v>
      </c>
      <c r="BI71" s="74">
        <f>COUNT(BA69:BG69)-BI70</f>
        <v>0</v>
      </c>
      <c r="BJ71" s="80"/>
      <c r="BK71" s="9"/>
      <c r="BL71" s="104" t="s">
        <v>11</v>
      </c>
      <c r="BM71" s="107"/>
      <c r="BN71" s="101"/>
      <c r="BO71" s="101"/>
      <c r="BP71" s="101"/>
      <c r="BQ71" s="101"/>
      <c r="BR71" s="101"/>
      <c r="BS71" s="101"/>
      <c r="BT71" s="34" t="s">
        <v>12</v>
      </c>
      <c r="BU71" s="74">
        <f>COUNT(BM69:BS69)-BU70</f>
        <v>0</v>
      </c>
      <c r="BV71" s="80"/>
      <c r="BY71" s="104" t="s">
        <v>11</v>
      </c>
      <c r="BZ71" s="107"/>
      <c r="CA71" s="101"/>
      <c r="CB71" s="101"/>
      <c r="CC71" s="101"/>
      <c r="CD71" s="101"/>
      <c r="CE71" s="101"/>
      <c r="CF71" s="101"/>
      <c r="CG71" s="34" t="s">
        <v>12</v>
      </c>
      <c r="CH71" s="74">
        <f>COUNT(BZ69:CF69)-CH70</f>
        <v>0</v>
      </c>
      <c r="CI71" s="80"/>
      <c r="CJ71" s="9"/>
      <c r="CK71" s="104" t="s">
        <v>11</v>
      </c>
      <c r="CL71" s="107"/>
      <c r="CM71" s="101"/>
      <c r="CN71" s="101"/>
      <c r="CO71" s="101"/>
      <c r="CP71" s="101"/>
      <c r="CQ71" s="101"/>
      <c r="CR71" s="101"/>
      <c r="CS71" s="34" t="s">
        <v>12</v>
      </c>
      <c r="CT71" s="74">
        <f>COUNT(CL69:CR69)-CT70</f>
        <v>0</v>
      </c>
      <c r="CU71" s="80"/>
    </row>
    <row r="72" spans="2:99" ht="13.5" customHeight="1" x14ac:dyDescent="0.15">
      <c r="B72" s="105"/>
      <c r="C72" s="108"/>
      <c r="D72" s="102"/>
      <c r="E72" s="102"/>
      <c r="F72" s="102"/>
      <c r="G72" s="102"/>
      <c r="H72" s="102"/>
      <c r="I72" s="102"/>
      <c r="J72" s="34" t="s">
        <v>13</v>
      </c>
      <c r="K72" s="36">
        <f>+COUNTIF(C75:I75,"休")</f>
        <v>0</v>
      </c>
      <c r="M72" s="37"/>
      <c r="N72" s="105"/>
      <c r="O72" s="108"/>
      <c r="P72" s="102"/>
      <c r="Q72" s="102"/>
      <c r="R72" s="102"/>
      <c r="S72" s="102"/>
      <c r="T72" s="102"/>
      <c r="U72" s="102"/>
      <c r="V72" s="34" t="s">
        <v>13</v>
      </c>
      <c r="W72" s="36">
        <f>+COUNTIF(O75:U75,"休")</f>
        <v>0</v>
      </c>
      <c r="AA72" s="105"/>
      <c r="AB72" s="108"/>
      <c r="AC72" s="102"/>
      <c r="AD72" s="102"/>
      <c r="AE72" s="102"/>
      <c r="AF72" s="102"/>
      <c r="AG72" s="102"/>
      <c r="AH72" s="102"/>
      <c r="AI72" s="34" t="s">
        <v>13</v>
      </c>
      <c r="AJ72" s="36">
        <f>+COUNTIF(AB75:AH75,"休")</f>
        <v>0</v>
      </c>
      <c r="AL72" s="37"/>
      <c r="AM72" s="105"/>
      <c r="AN72" s="108"/>
      <c r="AO72" s="102"/>
      <c r="AP72" s="102"/>
      <c r="AQ72" s="102"/>
      <c r="AR72" s="102"/>
      <c r="AS72" s="102"/>
      <c r="AT72" s="102"/>
      <c r="AU72" s="34" t="s">
        <v>13</v>
      </c>
      <c r="AV72" s="36">
        <f>+COUNTIF(AN75:AT75,"休")</f>
        <v>0</v>
      </c>
      <c r="AZ72" s="105"/>
      <c r="BA72" s="108"/>
      <c r="BB72" s="102"/>
      <c r="BC72" s="102"/>
      <c r="BD72" s="102"/>
      <c r="BE72" s="102"/>
      <c r="BF72" s="102"/>
      <c r="BG72" s="102"/>
      <c r="BH72" s="34" t="s">
        <v>13</v>
      </c>
      <c r="BI72" s="36">
        <f>+COUNTIF(BA75:BG75,"休")</f>
        <v>0</v>
      </c>
      <c r="BK72" s="37"/>
      <c r="BL72" s="105"/>
      <c r="BM72" s="108"/>
      <c r="BN72" s="102"/>
      <c r="BO72" s="102"/>
      <c r="BP72" s="102"/>
      <c r="BQ72" s="102"/>
      <c r="BR72" s="102"/>
      <c r="BS72" s="102"/>
      <c r="BT72" s="34" t="s">
        <v>13</v>
      </c>
      <c r="BU72" s="36">
        <f>+COUNTIF(BM75:BS75,"休")</f>
        <v>0</v>
      </c>
      <c r="BY72" s="105"/>
      <c r="BZ72" s="108"/>
      <c r="CA72" s="102"/>
      <c r="CB72" s="102"/>
      <c r="CC72" s="102"/>
      <c r="CD72" s="102"/>
      <c r="CE72" s="102"/>
      <c r="CF72" s="102"/>
      <c r="CG72" s="34" t="s">
        <v>13</v>
      </c>
      <c r="CH72" s="36">
        <f>+COUNTIF(BZ75:CF75,"休")</f>
        <v>0</v>
      </c>
      <c r="CJ72" s="37"/>
      <c r="CK72" s="105"/>
      <c r="CL72" s="108"/>
      <c r="CM72" s="102"/>
      <c r="CN72" s="102"/>
      <c r="CO72" s="102"/>
      <c r="CP72" s="102"/>
      <c r="CQ72" s="102"/>
      <c r="CR72" s="102"/>
      <c r="CS72" s="34" t="s">
        <v>13</v>
      </c>
      <c r="CT72" s="36">
        <f>+COUNTIF(CL75:CR75,"休")</f>
        <v>0</v>
      </c>
    </row>
    <row r="73" spans="2:99" ht="13.5" customHeight="1" x14ac:dyDescent="0.15">
      <c r="B73" s="106"/>
      <c r="C73" s="109"/>
      <c r="D73" s="103"/>
      <c r="E73" s="103"/>
      <c r="F73" s="103"/>
      <c r="G73" s="103"/>
      <c r="H73" s="103"/>
      <c r="I73" s="103"/>
      <c r="J73" s="34" t="s">
        <v>14</v>
      </c>
      <c r="K73" s="38">
        <f>+K72/K71</f>
        <v>0</v>
      </c>
      <c r="L73" s="52"/>
      <c r="M73" s="9"/>
      <c r="N73" s="106"/>
      <c r="O73" s="109"/>
      <c r="P73" s="103"/>
      <c r="Q73" s="103"/>
      <c r="R73" s="103"/>
      <c r="S73" s="103"/>
      <c r="T73" s="103"/>
      <c r="U73" s="103"/>
      <c r="V73" s="34" t="s">
        <v>14</v>
      </c>
      <c r="W73" s="38">
        <f>+W72/W71</f>
        <v>0</v>
      </c>
      <c r="X73" s="52"/>
      <c r="AA73" s="106"/>
      <c r="AB73" s="109"/>
      <c r="AC73" s="103"/>
      <c r="AD73" s="103"/>
      <c r="AE73" s="103"/>
      <c r="AF73" s="103"/>
      <c r="AG73" s="103"/>
      <c r="AH73" s="103"/>
      <c r="AI73" s="34" t="s">
        <v>14</v>
      </c>
      <c r="AJ73" s="38">
        <f>+AJ72/AJ71</f>
        <v>0</v>
      </c>
      <c r="AK73" s="52"/>
      <c r="AL73" s="9"/>
      <c r="AM73" s="106"/>
      <c r="AN73" s="109"/>
      <c r="AO73" s="103"/>
      <c r="AP73" s="103"/>
      <c r="AQ73" s="103"/>
      <c r="AR73" s="103"/>
      <c r="AS73" s="103"/>
      <c r="AT73" s="103"/>
      <c r="AU73" s="34" t="s">
        <v>14</v>
      </c>
      <c r="AV73" s="38" t="e">
        <f>+AV72/AV71</f>
        <v>#DIV/0!</v>
      </c>
      <c r="AW73" s="52"/>
      <c r="AZ73" s="106"/>
      <c r="BA73" s="109"/>
      <c r="BB73" s="103"/>
      <c r="BC73" s="103"/>
      <c r="BD73" s="103"/>
      <c r="BE73" s="103"/>
      <c r="BF73" s="103"/>
      <c r="BG73" s="103"/>
      <c r="BH73" s="34" t="s">
        <v>14</v>
      </c>
      <c r="BI73" s="38" t="e">
        <f>+BI72/BI71</f>
        <v>#DIV/0!</v>
      </c>
      <c r="BJ73" s="52"/>
      <c r="BK73" s="9"/>
      <c r="BL73" s="106"/>
      <c r="BM73" s="109"/>
      <c r="BN73" s="103"/>
      <c r="BO73" s="103"/>
      <c r="BP73" s="103"/>
      <c r="BQ73" s="103"/>
      <c r="BR73" s="103"/>
      <c r="BS73" s="103"/>
      <c r="BT73" s="34" t="s">
        <v>14</v>
      </c>
      <c r="BU73" s="38" t="e">
        <f>+BU72/BU71</f>
        <v>#DIV/0!</v>
      </c>
      <c r="BV73" s="52"/>
      <c r="BY73" s="106"/>
      <c r="BZ73" s="109"/>
      <c r="CA73" s="103"/>
      <c r="CB73" s="103"/>
      <c r="CC73" s="103"/>
      <c r="CD73" s="103"/>
      <c r="CE73" s="103"/>
      <c r="CF73" s="103"/>
      <c r="CG73" s="34" t="s">
        <v>14</v>
      </c>
      <c r="CH73" s="38" t="e">
        <f>+CH72/CH71</f>
        <v>#DIV/0!</v>
      </c>
      <c r="CI73" s="52"/>
      <c r="CJ73" s="9"/>
      <c r="CK73" s="106"/>
      <c r="CL73" s="109"/>
      <c r="CM73" s="103"/>
      <c r="CN73" s="103"/>
      <c r="CO73" s="103"/>
      <c r="CP73" s="103"/>
      <c r="CQ73" s="103"/>
      <c r="CR73" s="103"/>
      <c r="CS73" s="34" t="s">
        <v>14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16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16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16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16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16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16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16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16</v>
      </c>
      <c r="CT74" s="36">
        <f>+COUNTIF(CL76:CR76,"*休")</f>
        <v>0</v>
      </c>
    </row>
    <row r="75" spans="2:99" x14ac:dyDescent="0.15">
      <c r="B75" s="32" t="s">
        <v>18</v>
      </c>
      <c r="C75" s="2"/>
      <c r="D75" s="2"/>
      <c r="E75" s="2"/>
      <c r="F75" s="2"/>
      <c r="G75" s="2"/>
      <c r="H75" s="2"/>
      <c r="I75" s="2"/>
      <c r="J75" s="40" t="s">
        <v>19</v>
      </c>
      <c r="K75" s="41">
        <f>+K74/K71</f>
        <v>0</v>
      </c>
      <c r="L75" s="52"/>
      <c r="M75" s="9"/>
      <c r="N75" s="32" t="s">
        <v>18</v>
      </c>
      <c r="O75" s="2"/>
      <c r="P75" s="2"/>
      <c r="Q75" s="2"/>
      <c r="R75" s="2"/>
      <c r="S75" s="2"/>
      <c r="T75" s="2"/>
      <c r="U75" s="2"/>
      <c r="V75" s="40" t="s">
        <v>19</v>
      </c>
      <c r="W75" s="41">
        <f>+W74/W71</f>
        <v>0</v>
      </c>
      <c r="X75" s="52"/>
      <c r="AA75" s="32" t="s">
        <v>18</v>
      </c>
      <c r="AB75" s="2"/>
      <c r="AC75" s="2"/>
      <c r="AD75" s="2"/>
      <c r="AE75" s="2"/>
      <c r="AF75" s="2"/>
      <c r="AG75" s="2"/>
      <c r="AH75" s="2"/>
      <c r="AI75" s="40" t="s">
        <v>19</v>
      </c>
      <c r="AJ75" s="41">
        <f>+AJ74/AJ71</f>
        <v>0</v>
      </c>
      <c r="AK75" s="52"/>
      <c r="AL75" s="9"/>
      <c r="AM75" s="32" t="s">
        <v>18</v>
      </c>
      <c r="AN75" s="2"/>
      <c r="AO75" s="2"/>
      <c r="AP75" s="2"/>
      <c r="AQ75" s="2"/>
      <c r="AR75" s="2"/>
      <c r="AS75" s="2"/>
      <c r="AT75" s="2"/>
      <c r="AU75" s="40" t="s">
        <v>19</v>
      </c>
      <c r="AV75" s="41" t="e">
        <f>+AV74/AV71</f>
        <v>#DIV/0!</v>
      </c>
      <c r="AW75" s="52"/>
      <c r="AZ75" s="32" t="s">
        <v>18</v>
      </c>
      <c r="BA75" s="2"/>
      <c r="BB75" s="2"/>
      <c r="BC75" s="2"/>
      <c r="BD75" s="2"/>
      <c r="BE75" s="2"/>
      <c r="BF75" s="2"/>
      <c r="BG75" s="2"/>
      <c r="BH75" s="40" t="s">
        <v>19</v>
      </c>
      <c r="BI75" s="41" t="e">
        <f>+BI74/BI71</f>
        <v>#DIV/0!</v>
      </c>
      <c r="BJ75" s="52"/>
      <c r="BK75" s="9"/>
      <c r="BL75" s="32" t="s">
        <v>18</v>
      </c>
      <c r="BM75" s="2"/>
      <c r="BN75" s="2"/>
      <c r="BO75" s="2"/>
      <c r="BP75" s="2"/>
      <c r="BQ75" s="2"/>
      <c r="BR75" s="2"/>
      <c r="BS75" s="2"/>
      <c r="BT75" s="40" t="s">
        <v>19</v>
      </c>
      <c r="BU75" s="41" t="e">
        <f>+BU74/BU71</f>
        <v>#DIV/0!</v>
      </c>
      <c r="BV75" s="52"/>
      <c r="BY75" s="32" t="s">
        <v>18</v>
      </c>
      <c r="BZ75" s="2"/>
      <c r="CA75" s="2"/>
      <c r="CB75" s="2"/>
      <c r="CC75" s="2"/>
      <c r="CD75" s="2"/>
      <c r="CE75" s="2"/>
      <c r="CF75" s="2"/>
      <c r="CG75" s="40" t="s">
        <v>19</v>
      </c>
      <c r="CH75" s="41" t="e">
        <f>+CH74/CH71</f>
        <v>#DIV/0!</v>
      </c>
      <c r="CI75" s="52"/>
      <c r="CJ75" s="9"/>
      <c r="CK75" s="32" t="s">
        <v>18</v>
      </c>
      <c r="CL75" s="2"/>
      <c r="CM75" s="2"/>
      <c r="CN75" s="2"/>
      <c r="CO75" s="2"/>
      <c r="CP75" s="2"/>
      <c r="CQ75" s="2"/>
      <c r="CR75" s="2"/>
      <c r="CS75" s="40" t="s">
        <v>19</v>
      </c>
      <c r="CT75" s="41" t="e">
        <f>+CT74/CT71</f>
        <v>#DIV/0!</v>
      </c>
      <c r="CU75" s="52"/>
    </row>
    <row r="76" spans="2:99" x14ac:dyDescent="0.15">
      <c r="B76" s="42" t="s">
        <v>20</v>
      </c>
      <c r="C76" s="56"/>
      <c r="D76" s="56"/>
      <c r="E76" s="56"/>
      <c r="F76" s="56"/>
      <c r="G76" s="56"/>
      <c r="H76" s="56"/>
      <c r="I76" s="56"/>
      <c r="J76" s="76" t="s">
        <v>21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20</v>
      </c>
      <c r="O76" s="56"/>
      <c r="P76" s="56"/>
      <c r="Q76" s="56"/>
      <c r="R76" s="56"/>
      <c r="S76" s="56"/>
      <c r="T76" s="56"/>
      <c r="U76" s="56"/>
      <c r="V76" s="76" t="s">
        <v>21</v>
      </c>
      <c r="W76" s="44" t="str">
        <f>IF(T77="","OK",_xlfn.IFS(T75=U75="休","OK",W74&gt;=2,"OK",W74&gt;=2-X70,"OK",W74&lt;2,"NG"))</f>
        <v>NG</v>
      </c>
      <c r="X76" s="52"/>
      <c r="AA76" s="42" t="s">
        <v>20</v>
      </c>
      <c r="AB76" s="56"/>
      <c r="AC76" s="56"/>
      <c r="AD76" s="56"/>
      <c r="AE76" s="56"/>
      <c r="AF76" s="56"/>
      <c r="AG76" s="56"/>
      <c r="AH76" s="56"/>
      <c r="AI76" s="76" t="s">
        <v>21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20</v>
      </c>
      <c r="AN76" s="56"/>
      <c r="AO76" s="56"/>
      <c r="AP76" s="56"/>
      <c r="AQ76" s="56"/>
      <c r="AR76" s="56"/>
      <c r="AS76" s="56"/>
      <c r="AT76" s="56"/>
      <c r="AU76" s="76" t="s">
        <v>21</v>
      </c>
      <c r="AV76" s="44" t="str">
        <f>IF(AS77="","OK",_xlfn.IFS(AS75=AT75="休","OK",AV74&gt;=2,"OK",AV74&gt;=2-AW70,"OK",AV74&lt;2,"NG"))</f>
        <v>OK</v>
      </c>
      <c r="AW76" s="52"/>
      <c r="AZ76" s="42" t="s">
        <v>20</v>
      </c>
      <c r="BA76" s="56"/>
      <c r="BB76" s="56"/>
      <c r="BC76" s="56"/>
      <c r="BD76" s="56"/>
      <c r="BE76" s="56"/>
      <c r="BF76" s="56"/>
      <c r="BG76" s="56"/>
      <c r="BH76" s="76" t="s">
        <v>21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20</v>
      </c>
      <c r="BM76" s="56"/>
      <c r="BN76" s="56"/>
      <c r="BO76" s="56"/>
      <c r="BP76" s="56"/>
      <c r="BQ76" s="56"/>
      <c r="BR76" s="56"/>
      <c r="BS76" s="56"/>
      <c r="BT76" s="76" t="s">
        <v>21</v>
      </c>
      <c r="BU76" s="44" t="str">
        <f>IF(BR77="","OK",_xlfn.IFS(BR75=BS75="休","OK",BU74&gt;=2,"OK",BU74&gt;=2-BV70,"OK",BU74&lt;2,"NG"))</f>
        <v>OK</v>
      </c>
      <c r="BV76" s="52"/>
      <c r="BY76" s="42" t="s">
        <v>20</v>
      </c>
      <c r="BZ76" s="56"/>
      <c r="CA76" s="56"/>
      <c r="CB76" s="56"/>
      <c r="CC76" s="56"/>
      <c r="CD76" s="56"/>
      <c r="CE76" s="56"/>
      <c r="CF76" s="56"/>
      <c r="CG76" s="76" t="s">
        <v>21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20</v>
      </c>
      <c r="CL76" s="56"/>
      <c r="CM76" s="56"/>
      <c r="CN76" s="56"/>
      <c r="CO76" s="56"/>
      <c r="CP76" s="56"/>
      <c r="CQ76" s="56"/>
      <c r="CR76" s="56"/>
      <c r="CS76" s="76" t="s">
        <v>21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6</v>
      </c>
      <c r="C82" s="98">
        <f>DATE($C80,$D80,1)</f>
        <v>46235</v>
      </c>
      <c r="D82" s="99"/>
      <c r="E82" s="99"/>
      <c r="F82" s="99"/>
      <c r="G82" s="99"/>
      <c r="H82" s="99"/>
      <c r="I82" s="99"/>
      <c r="J82" s="99"/>
      <c r="K82" s="100"/>
      <c r="L82" s="79"/>
      <c r="M82" s="9"/>
      <c r="N82" s="63" t="s">
        <v>6</v>
      </c>
      <c r="O82" s="98">
        <f>DATE($O80,$P80,1)</f>
        <v>46296</v>
      </c>
      <c r="P82" s="99"/>
      <c r="Q82" s="99"/>
      <c r="R82" s="99"/>
      <c r="S82" s="99"/>
      <c r="T82" s="99"/>
      <c r="U82" s="99"/>
      <c r="V82" s="99"/>
      <c r="W82" s="100"/>
      <c r="X82" s="79"/>
      <c r="AA82" s="63" t="s">
        <v>6</v>
      </c>
      <c r="AB82" s="98">
        <f>DATE($AB80,$AC80,1)</f>
        <v>46357</v>
      </c>
      <c r="AC82" s="99"/>
      <c r="AD82" s="99"/>
      <c r="AE82" s="99"/>
      <c r="AF82" s="99"/>
      <c r="AG82" s="99"/>
      <c r="AH82" s="99"/>
      <c r="AI82" s="99"/>
      <c r="AJ82" s="100"/>
      <c r="AK82" s="79"/>
      <c r="AL82" s="9"/>
      <c r="AM82" s="63" t="s">
        <v>6</v>
      </c>
      <c r="AN82" s="98">
        <f>DATE($AN80,$AO80,1)</f>
        <v>46419</v>
      </c>
      <c r="AO82" s="99"/>
      <c r="AP82" s="99"/>
      <c r="AQ82" s="99"/>
      <c r="AR82" s="99"/>
      <c r="AS82" s="99"/>
      <c r="AT82" s="99"/>
      <c r="AU82" s="99"/>
      <c r="AV82" s="100"/>
      <c r="AW82" s="79"/>
      <c r="AZ82" s="63" t="s">
        <v>6</v>
      </c>
      <c r="BA82" s="98">
        <f>DATE(BA80,BB80,1)</f>
        <v>46478</v>
      </c>
      <c r="BB82" s="99"/>
      <c r="BC82" s="99"/>
      <c r="BD82" s="99"/>
      <c r="BE82" s="99"/>
      <c r="BF82" s="99"/>
      <c r="BG82" s="99"/>
      <c r="BH82" s="99"/>
      <c r="BI82" s="100"/>
      <c r="BJ82" s="79"/>
      <c r="BK82" s="9"/>
      <c r="BL82" s="63" t="s">
        <v>6</v>
      </c>
      <c r="BM82" s="98">
        <f>DATE(BM80,BN80,1)</f>
        <v>46539</v>
      </c>
      <c r="BN82" s="99"/>
      <c r="BO82" s="99"/>
      <c r="BP82" s="99"/>
      <c r="BQ82" s="99"/>
      <c r="BR82" s="99"/>
      <c r="BS82" s="99"/>
      <c r="BT82" s="99"/>
      <c r="BU82" s="100"/>
      <c r="BV82" s="79"/>
      <c r="BY82" s="63" t="s">
        <v>6</v>
      </c>
      <c r="BZ82" s="98">
        <f>DATE(BZ80,CA80,1)</f>
        <v>46600</v>
      </c>
      <c r="CA82" s="99"/>
      <c r="CB82" s="99"/>
      <c r="CC82" s="99"/>
      <c r="CD82" s="99"/>
      <c r="CE82" s="99"/>
      <c r="CF82" s="99"/>
      <c r="CG82" s="99"/>
      <c r="CH82" s="100"/>
      <c r="CI82" s="79"/>
      <c r="CJ82" s="9"/>
      <c r="CK82" s="63" t="s">
        <v>6</v>
      </c>
      <c r="CL82" s="98">
        <f>DATE(CL80,CM80,1)</f>
        <v>46631</v>
      </c>
      <c r="CM82" s="99"/>
      <c r="CN82" s="99"/>
      <c r="CO82" s="99"/>
      <c r="CP82" s="99"/>
      <c r="CQ82" s="99"/>
      <c r="CR82" s="99"/>
      <c r="CS82" s="99"/>
      <c r="CT82" s="100"/>
      <c r="CU82" s="79"/>
    </row>
    <row r="83" spans="2:99" x14ac:dyDescent="0.15">
      <c r="B83" s="32" t="s">
        <v>7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8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7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8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7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8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7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8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7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8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7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8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7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8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7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8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9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10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9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10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9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10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9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10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9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10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9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10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9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10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9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10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104" t="s">
        <v>11</v>
      </c>
      <c r="C85" s="107"/>
      <c r="D85" s="101"/>
      <c r="E85" s="101"/>
      <c r="F85" s="101"/>
      <c r="G85" s="101"/>
      <c r="H85" s="101"/>
      <c r="I85" s="101"/>
      <c r="J85" s="34" t="s">
        <v>12</v>
      </c>
      <c r="K85" s="74">
        <f>COUNT(C83:I83)-K84</f>
        <v>7</v>
      </c>
      <c r="L85" s="80"/>
      <c r="M85" s="9"/>
      <c r="N85" s="104" t="s">
        <v>11</v>
      </c>
      <c r="O85" s="107"/>
      <c r="P85" s="101"/>
      <c r="Q85" s="101"/>
      <c r="R85" s="101"/>
      <c r="S85" s="101"/>
      <c r="T85" s="101"/>
      <c r="U85" s="101"/>
      <c r="V85" s="34" t="s">
        <v>12</v>
      </c>
      <c r="W85" s="74">
        <f>COUNT(O83:U83)-W84</f>
        <v>7</v>
      </c>
      <c r="X85" s="80"/>
      <c r="AA85" s="104" t="s">
        <v>11</v>
      </c>
      <c r="AB85" s="107"/>
      <c r="AC85" s="101"/>
      <c r="AD85" s="101"/>
      <c r="AE85" s="101"/>
      <c r="AF85" s="101"/>
      <c r="AG85" s="101"/>
      <c r="AH85" s="101"/>
      <c r="AI85" s="34" t="s">
        <v>12</v>
      </c>
      <c r="AJ85" s="74">
        <f>COUNT(AB83:AH83)-AJ84</f>
        <v>7</v>
      </c>
      <c r="AK85" s="80"/>
      <c r="AL85" s="9"/>
      <c r="AM85" s="104" t="s">
        <v>11</v>
      </c>
      <c r="AN85" s="107"/>
      <c r="AO85" s="101"/>
      <c r="AP85" s="101"/>
      <c r="AQ85" s="101"/>
      <c r="AR85" s="101"/>
      <c r="AS85" s="101"/>
      <c r="AT85" s="101"/>
      <c r="AU85" s="34" t="s">
        <v>12</v>
      </c>
      <c r="AV85" s="74">
        <f>COUNT(AN83:AT83)-AV84</f>
        <v>0</v>
      </c>
      <c r="AW85" s="80"/>
      <c r="AZ85" s="104" t="s">
        <v>11</v>
      </c>
      <c r="BA85" s="107"/>
      <c r="BB85" s="101"/>
      <c r="BC85" s="101"/>
      <c r="BD85" s="101"/>
      <c r="BE85" s="101"/>
      <c r="BF85" s="101"/>
      <c r="BG85" s="101"/>
      <c r="BH85" s="34" t="s">
        <v>12</v>
      </c>
      <c r="BI85" s="74">
        <f>COUNT(BA83:BG83)-BI84</f>
        <v>0</v>
      </c>
      <c r="BJ85" s="80"/>
      <c r="BK85" s="9"/>
      <c r="BL85" s="104" t="s">
        <v>11</v>
      </c>
      <c r="BM85" s="107"/>
      <c r="BN85" s="101"/>
      <c r="BO85" s="101"/>
      <c r="BP85" s="101"/>
      <c r="BQ85" s="101"/>
      <c r="BR85" s="101"/>
      <c r="BS85" s="101"/>
      <c r="BT85" s="34" t="s">
        <v>12</v>
      </c>
      <c r="BU85" s="74">
        <f>COUNT(BM83:BS83)-BU84</f>
        <v>0</v>
      </c>
      <c r="BV85" s="80"/>
      <c r="BY85" s="104" t="s">
        <v>11</v>
      </c>
      <c r="BZ85" s="107"/>
      <c r="CA85" s="101"/>
      <c r="CB85" s="101"/>
      <c r="CC85" s="101"/>
      <c r="CD85" s="101"/>
      <c r="CE85" s="101"/>
      <c r="CF85" s="101"/>
      <c r="CG85" s="34" t="s">
        <v>12</v>
      </c>
      <c r="CH85" s="74">
        <f>COUNT(BZ83:CF83)-CH84</f>
        <v>0</v>
      </c>
      <c r="CI85" s="80"/>
      <c r="CJ85" s="9"/>
      <c r="CK85" s="104" t="s">
        <v>11</v>
      </c>
      <c r="CL85" s="107"/>
      <c r="CM85" s="101"/>
      <c r="CN85" s="101"/>
      <c r="CO85" s="101"/>
      <c r="CP85" s="101"/>
      <c r="CQ85" s="101"/>
      <c r="CR85" s="101"/>
      <c r="CS85" s="34" t="s">
        <v>12</v>
      </c>
      <c r="CT85" s="74">
        <f>COUNT(CL83:CR83)-CT84</f>
        <v>0</v>
      </c>
      <c r="CU85" s="80"/>
    </row>
    <row r="86" spans="2:99" ht="13.5" customHeight="1" x14ac:dyDescent="0.15">
      <c r="B86" s="105"/>
      <c r="C86" s="108"/>
      <c r="D86" s="102"/>
      <c r="E86" s="102"/>
      <c r="F86" s="102"/>
      <c r="G86" s="102"/>
      <c r="H86" s="102"/>
      <c r="I86" s="102"/>
      <c r="J86" s="34" t="s">
        <v>13</v>
      </c>
      <c r="K86" s="36">
        <f>+COUNTIF(C89:I89,"休")</f>
        <v>0</v>
      </c>
      <c r="M86" s="37"/>
      <c r="N86" s="105"/>
      <c r="O86" s="108"/>
      <c r="P86" s="102"/>
      <c r="Q86" s="102"/>
      <c r="R86" s="102"/>
      <c r="S86" s="102"/>
      <c r="T86" s="102"/>
      <c r="U86" s="102"/>
      <c r="V86" s="34" t="s">
        <v>13</v>
      </c>
      <c r="W86" s="36">
        <f>+COUNTIF(O89:U89,"休")</f>
        <v>0</v>
      </c>
      <c r="AA86" s="105"/>
      <c r="AB86" s="108"/>
      <c r="AC86" s="102"/>
      <c r="AD86" s="102"/>
      <c r="AE86" s="102"/>
      <c r="AF86" s="102"/>
      <c r="AG86" s="102"/>
      <c r="AH86" s="102"/>
      <c r="AI86" s="34" t="s">
        <v>13</v>
      </c>
      <c r="AJ86" s="36">
        <f>+COUNTIF(AB89:AH89,"休")</f>
        <v>0</v>
      </c>
      <c r="AL86" s="37"/>
      <c r="AM86" s="105"/>
      <c r="AN86" s="108"/>
      <c r="AO86" s="102"/>
      <c r="AP86" s="102"/>
      <c r="AQ86" s="102"/>
      <c r="AR86" s="102"/>
      <c r="AS86" s="102"/>
      <c r="AT86" s="102"/>
      <c r="AU86" s="34" t="s">
        <v>13</v>
      </c>
      <c r="AV86" s="36">
        <f>+COUNTIF(AN89:AT89,"休")</f>
        <v>0</v>
      </c>
      <c r="AZ86" s="105"/>
      <c r="BA86" s="108"/>
      <c r="BB86" s="102"/>
      <c r="BC86" s="102"/>
      <c r="BD86" s="102"/>
      <c r="BE86" s="102"/>
      <c r="BF86" s="102"/>
      <c r="BG86" s="102"/>
      <c r="BH86" s="34" t="s">
        <v>13</v>
      </c>
      <c r="BI86" s="36">
        <f>+COUNTIF(BA89:BG89,"休")</f>
        <v>0</v>
      </c>
      <c r="BK86" s="37"/>
      <c r="BL86" s="105"/>
      <c r="BM86" s="108"/>
      <c r="BN86" s="102"/>
      <c r="BO86" s="102"/>
      <c r="BP86" s="102"/>
      <c r="BQ86" s="102"/>
      <c r="BR86" s="102"/>
      <c r="BS86" s="102"/>
      <c r="BT86" s="34" t="s">
        <v>13</v>
      </c>
      <c r="BU86" s="36">
        <f>+COUNTIF(BM89:BS89,"休")</f>
        <v>0</v>
      </c>
      <c r="BY86" s="105"/>
      <c r="BZ86" s="108"/>
      <c r="CA86" s="102"/>
      <c r="CB86" s="102"/>
      <c r="CC86" s="102"/>
      <c r="CD86" s="102"/>
      <c r="CE86" s="102"/>
      <c r="CF86" s="102"/>
      <c r="CG86" s="34" t="s">
        <v>13</v>
      </c>
      <c r="CH86" s="36">
        <f>+COUNTIF(BZ89:CF89,"休")</f>
        <v>0</v>
      </c>
      <c r="CJ86" s="37"/>
      <c r="CK86" s="105"/>
      <c r="CL86" s="108"/>
      <c r="CM86" s="102"/>
      <c r="CN86" s="102"/>
      <c r="CO86" s="102"/>
      <c r="CP86" s="102"/>
      <c r="CQ86" s="102"/>
      <c r="CR86" s="102"/>
      <c r="CS86" s="34" t="s">
        <v>13</v>
      </c>
      <c r="CT86" s="36">
        <f>+COUNTIF(CL89:CR89,"休")</f>
        <v>0</v>
      </c>
    </row>
    <row r="87" spans="2:99" ht="13.5" customHeight="1" x14ac:dyDescent="0.15">
      <c r="B87" s="106"/>
      <c r="C87" s="109"/>
      <c r="D87" s="103"/>
      <c r="E87" s="103"/>
      <c r="F87" s="103"/>
      <c r="G87" s="103"/>
      <c r="H87" s="103"/>
      <c r="I87" s="103"/>
      <c r="J87" s="34" t="s">
        <v>14</v>
      </c>
      <c r="K87" s="38">
        <f>+K86/K85</f>
        <v>0</v>
      </c>
      <c r="L87" s="52"/>
      <c r="M87" s="9"/>
      <c r="N87" s="106"/>
      <c r="O87" s="109"/>
      <c r="P87" s="103"/>
      <c r="Q87" s="103"/>
      <c r="R87" s="103"/>
      <c r="S87" s="103"/>
      <c r="T87" s="103"/>
      <c r="U87" s="103"/>
      <c r="V87" s="34" t="s">
        <v>14</v>
      </c>
      <c r="W87" s="38">
        <f>+W86/W85</f>
        <v>0</v>
      </c>
      <c r="X87" s="52"/>
      <c r="AA87" s="106"/>
      <c r="AB87" s="109"/>
      <c r="AC87" s="103"/>
      <c r="AD87" s="103"/>
      <c r="AE87" s="103"/>
      <c r="AF87" s="103"/>
      <c r="AG87" s="103"/>
      <c r="AH87" s="103"/>
      <c r="AI87" s="34" t="s">
        <v>14</v>
      </c>
      <c r="AJ87" s="38">
        <f>+AJ86/AJ85</f>
        <v>0</v>
      </c>
      <c r="AK87" s="52"/>
      <c r="AL87" s="9"/>
      <c r="AM87" s="106"/>
      <c r="AN87" s="109"/>
      <c r="AO87" s="103"/>
      <c r="AP87" s="103"/>
      <c r="AQ87" s="103"/>
      <c r="AR87" s="103"/>
      <c r="AS87" s="103"/>
      <c r="AT87" s="103"/>
      <c r="AU87" s="34" t="s">
        <v>14</v>
      </c>
      <c r="AV87" s="38" t="e">
        <f>+AV86/AV85</f>
        <v>#DIV/0!</v>
      </c>
      <c r="AW87" s="52"/>
      <c r="AZ87" s="106"/>
      <c r="BA87" s="109"/>
      <c r="BB87" s="103"/>
      <c r="BC87" s="103"/>
      <c r="BD87" s="103"/>
      <c r="BE87" s="103"/>
      <c r="BF87" s="103"/>
      <c r="BG87" s="103"/>
      <c r="BH87" s="34" t="s">
        <v>14</v>
      </c>
      <c r="BI87" s="38" t="e">
        <f>+BI86/BI85</f>
        <v>#DIV/0!</v>
      </c>
      <c r="BJ87" s="52"/>
      <c r="BK87" s="9"/>
      <c r="BL87" s="106"/>
      <c r="BM87" s="109"/>
      <c r="BN87" s="103"/>
      <c r="BO87" s="103"/>
      <c r="BP87" s="103"/>
      <c r="BQ87" s="103"/>
      <c r="BR87" s="103"/>
      <c r="BS87" s="103"/>
      <c r="BT87" s="34" t="s">
        <v>14</v>
      </c>
      <c r="BU87" s="38" t="e">
        <f>+BU86/BU85</f>
        <v>#DIV/0!</v>
      </c>
      <c r="BV87" s="52"/>
      <c r="BY87" s="106"/>
      <c r="BZ87" s="109"/>
      <c r="CA87" s="103"/>
      <c r="CB87" s="103"/>
      <c r="CC87" s="103"/>
      <c r="CD87" s="103"/>
      <c r="CE87" s="103"/>
      <c r="CF87" s="103"/>
      <c r="CG87" s="34" t="s">
        <v>14</v>
      </c>
      <c r="CH87" s="38" t="e">
        <f>+CH86/CH85</f>
        <v>#DIV/0!</v>
      </c>
      <c r="CI87" s="52"/>
      <c r="CJ87" s="9"/>
      <c r="CK87" s="106"/>
      <c r="CL87" s="109"/>
      <c r="CM87" s="103"/>
      <c r="CN87" s="103"/>
      <c r="CO87" s="103"/>
      <c r="CP87" s="103"/>
      <c r="CQ87" s="103"/>
      <c r="CR87" s="103"/>
      <c r="CS87" s="34" t="s">
        <v>14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16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16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16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16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16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16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16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16</v>
      </c>
      <c r="CT88" s="36">
        <f>+COUNTIF(CL90:CR90,"*休")</f>
        <v>0</v>
      </c>
    </row>
    <row r="89" spans="2:99" x14ac:dyDescent="0.15">
      <c r="B89" s="32" t="s">
        <v>18</v>
      </c>
      <c r="C89" s="2"/>
      <c r="D89" s="2"/>
      <c r="E89" s="2"/>
      <c r="F89" s="2"/>
      <c r="G89" s="2"/>
      <c r="H89" s="2"/>
      <c r="I89" s="2"/>
      <c r="J89" s="40" t="s">
        <v>19</v>
      </c>
      <c r="K89" s="41">
        <f>+K88/K85</f>
        <v>0</v>
      </c>
      <c r="L89" s="52"/>
      <c r="M89" s="9"/>
      <c r="N89" s="32" t="s">
        <v>18</v>
      </c>
      <c r="O89" s="5"/>
      <c r="P89" s="2"/>
      <c r="Q89" s="2"/>
      <c r="R89" s="2"/>
      <c r="S89" s="2"/>
      <c r="T89" s="2"/>
      <c r="U89" s="2"/>
      <c r="V89" s="40" t="s">
        <v>19</v>
      </c>
      <c r="W89" s="41">
        <f>+W88/W85</f>
        <v>0</v>
      </c>
      <c r="X89" s="52"/>
      <c r="AA89" s="32" t="s">
        <v>18</v>
      </c>
      <c r="AB89" s="5"/>
      <c r="AC89" s="2"/>
      <c r="AD89" s="2"/>
      <c r="AE89" s="2"/>
      <c r="AF89" s="2"/>
      <c r="AG89" s="2"/>
      <c r="AH89" s="2"/>
      <c r="AI89" s="40" t="s">
        <v>19</v>
      </c>
      <c r="AJ89" s="41">
        <f>+AJ88/AJ85</f>
        <v>0</v>
      </c>
      <c r="AK89" s="52"/>
      <c r="AL89" s="9"/>
      <c r="AM89" s="32" t="s">
        <v>18</v>
      </c>
      <c r="AN89" s="5"/>
      <c r="AO89" s="2"/>
      <c r="AP89" s="2"/>
      <c r="AQ89" s="2"/>
      <c r="AR89" s="2"/>
      <c r="AS89" s="2"/>
      <c r="AT89" s="2"/>
      <c r="AU89" s="40" t="s">
        <v>19</v>
      </c>
      <c r="AV89" s="41" t="e">
        <f>+AV88/AV85</f>
        <v>#DIV/0!</v>
      </c>
      <c r="AW89" s="52"/>
      <c r="AZ89" s="32" t="s">
        <v>18</v>
      </c>
      <c r="BA89" s="5"/>
      <c r="BB89" s="2"/>
      <c r="BC89" s="2"/>
      <c r="BD89" s="2"/>
      <c r="BE89" s="2"/>
      <c r="BF89" s="2"/>
      <c r="BG89" s="2"/>
      <c r="BH89" s="40" t="s">
        <v>19</v>
      </c>
      <c r="BI89" s="41" t="e">
        <f>+BI88/BI85</f>
        <v>#DIV/0!</v>
      </c>
      <c r="BJ89" s="52"/>
      <c r="BK89" s="9"/>
      <c r="BL89" s="32" t="s">
        <v>18</v>
      </c>
      <c r="BM89" s="5"/>
      <c r="BN89" s="2"/>
      <c r="BO89" s="2"/>
      <c r="BP89" s="2"/>
      <c r="BQ89" s="2"/>
      <c r="BR89" s="2"/>
      <c r="BS89" s="2"/>
      <c r="BT89" s="40" t="s">
        <v>19</v>
      </c>
      <c r="BU89" s="41" t="e">
        <f>+BU88/BU85</f>
        <v>#DIV/0!</v>
      </c>
      <c r="BV89" s="52"/>
      <c r="BY89" s="32" t="s">
        <v>18</v>
      </c>
      <c r="BZ89" s="5"/>
      <c r="CA89" s="2"/>
      <c r="CB89" s="2"/>
      <c r="CC89" s="2"/>
      <c r="CD89" s="2"/>
      <c r="CE89" s="2"/>
      <c r="CF89" s="2"/>
      <c r="CG89" s="40" t="s">
        <v>19</v>
      </c>
      <c r="CH89" s="41" t="e">
        <f>+CH88/CH85</f>
        <v>#DIV/0!</v>
      </c>
      <c r="CI89" s="52"/>
      <c r="CJ89" s="9"/>
      <c r="CK89" s="32" t="s">
        <v>18</v>
      </c>
      <c r="CL89" s="5"/>
      <c r="CM89" s="2"/>
      <c r="CN89" s="2"/>
      <c r="CO89" s="2"/>
      <c r="CP89" s="2"/>
      <c r="CQ89" s="2"/>
      <c r="CR89" s="2"/>
      <c r="CS89" s="40" t="s">
        <v>19</v>
      </c>
      <c r="CT89" s="41" t="e">
        <f>+CT88/CT85</f>
        <v>#DIV/0!</v>
      </c>
      <c r="CU89" s="52"/>
    </row>
    <row r="90" spans="2:99" x14ac:dyDescent="0.15">
      <c r="B90" s="42" t="s">
        <v>20</v>
      </c>
      <c r="C90" s="56"/>
      <c r="D90" s="56"/>
      <c r="E90" s="56"/>
      <c r="F90" s="56"/>
      <c r="G90" s="56"/>
      <c r="H90" s="56"/>
      <c r="I90" s="56"/>
      <c r="J90" s="76" t="s">
        <v>21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20</v>
      </c>
      <c r="O90" s="55"/>
      <c r="P90" s="56"/>
      <c r="Q90" s="56"/>
      <c r="R90" s="56"/>
      <c r="S90" s="56"/>
      <c r="T90" s="56"/>
      <c r="U90" s="56"/>
      <c r="V90" s="76" t="s">
        <v>21</v>
      </c>
      <c r="W90" s="44" t="str">
        <f>IF(T91="","OK",_xlfn.IFS(T89=U89="休","OK",W88&gt;=2,"OK",W88&gt;=2-X84,"OK",W88&lt;2,"NG"))</f>
        <v>NG</v>
      </c>
      <c r="X90" s="52"/>
      <c r="AA90" s="42" t="s">
        <v>20</v>
      </c>
      <c r="AB90" s="55"/>
      <c r="AC90" s="56"/>
      <c r="AD90" s="56"/>
      <c r="AE90" s="56"/>
      <c r="AF90" s="56"/>
      <c r="AG90" s="56"/>
      <c r="AH90" s="56"/>
      <c r="AI90" s="76" t="s">
        <v>21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20</v>
      </c>
      <c r="AN90" s="55"/>
      <c r="AO90" s="56"/>
      <c r="AP90" s="56"/>
      <c r="AQ90" s="56"/>
      <c r="AR90" s="56"/>
      <c r="AS90" s="56"/>
      <c r="AT90" s="56"/>
      <c r="AU90" s="76" t="s">
        <v>21</v>
      </c>
      <c r="AV90" s="44" t="str">
        <f>IF(AS91="","OK",_xlfn.IFS(AS89=AT89="休","OK",AV88&gt;=2,"OK",AV88&gt;=2-AW84,"OK",AV88&lt;2,"NG"))</f>
        <v>OK</v>
      </c>
      <c r="AW90" s="52"/>
      <c r="AZ90" s="42" t="s">
        <v>20</v>
      </c>
      <c r="BA90" s="55"/>
      <c r="BB90" s="56"/>
      <c r="BC90" s="56"/>
      <c r="BD90" s="56"/>
      <c r="BE90" s="56"/>
      <c r="BF90" s="56"/>
      <c r="BG90" s="56"/>
      <c r="BH90" s="76" t="s">
        <v>21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20</v>
      </c>
      <c r="BM90" s="55"/>
      <c r="BN90" s="56"/>
      <c r="BO90" s="56"/>
      <c r="BP90" s="56"/>
      <c r="BQ90" s="56"/>
      <c r="BR90" s="56"/>
      <c r="BS90" s="56"/>
      <c r="BT90" s="76" t="s">
        <v>21</v>
      </c>
      <c r="BU90" s="44" t="str">
        <f>IF(BR91="","OK",_xlfn.IFS(BR89=BS89="休","OK",BU88&gt;=2,"OK",BU88&gt;=2-BV84,"OK",BU88&lt;2,"NG"))</f>
        <v>OK</v>
      </c>
      <c r="BV90" s="52"/>
      <c r="BY90" s="42" t="s">
        <v>20</v>
      </c>
      <c r="BZ90" s="55"/>
      <c r="CA90" s="56"/>
      <c r="CB90" s="56"/>
      <c r="CC90" s="56"/>
      <c r="CD90" s="56"/>
      <c r="CE90" s="56"/>
      <c r="CF90" s="56"/>
      <c r="CG90" s="76" t="s">
        <v>21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20</v>
      </c>
      <c r="CL90" s="55"/>
      <c r="CM90" s="56"/>
      <c r="CN90" s="56"/>
      <c r="CO90" s="56"/>
      <c r="CP90" s="56"/>
      <c r="CQ90" s="56"/>
      <c r="CR90" s="56"/>
      <c r="CS90" s="76" t="s">
        <v>21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6</v>
      </c>
      <c r="C96" s="98">
        <f>DATE($C94,$D94,1)</f>
        <v>46266</v>
      </c>
      <c r="D96" s="99"/>
      <c r="E96" s="99"/>
      <c r="F96" s="99"/>
      <c r="G96" s="99"/>
      <c r="H96" s="99"/>
      <c r="I96" s="99"/>
      <c r="J96" s="99"/>
      <c r="K96" s="100"/>
      <c r="L96" s="79"/>
      <c r="M96" s="9"/>
      <c r="N96" s="63" t="s">
        <v>6</v>
      </c>
      <c r="O96" s="98">
        <f>DATE($O94,$P94,1)</f>
        <v>46327</v>
      </c>
      <c r="P96" s="99"/>
      <c r="Q96" s="99"/>
      <c r="R96" s="99"/>
      <c r="S96" s="99"/>
      <c r="T96" s="99"/>
      <c r="U96" s="99"/>
      <c r="V96" s="99"/>
      <c r="W96" s="100"/>
      <c r="X96" s="79"/>
      <c r="AA96" s="63" t="s">
        <v>6</v>
      </c>
      <c r="AB96" s="98">
        <f>DATE($AB94,$AC94,1)</f>
        <v>46357</v>
      </c>
      <c r="AC96" s="99"/>
      <c r="AD96" s="99"/>
      <c r="AE96" s="99"/>
      <c r="AF96" s="99"/>
      <c r="AG96" s="99"/>
      <c r="AH96" s="99"/>
      <c r="AI96" s="99"/>
      <c r="AJ96" s="100"/>
      <c r="AK96" s="79"/>
      <c r="AL96" s="9"/>
      <c r="AM96" s="63" t="s">
        <v>6</v>
      </c>
      <c r="AN96" s="98">
        <f>DATE($AN94,$AO94,1)</f>
        <v>46419</v>
      </c>
      <c r="AO96" s="99"/>
      <c r="AP96" s="99"/>
      <c r="AQ96" s="99"/>
      <c r="AR96" s="99"/>
      <c r="AS96" s="99"/>
      <c r="AT96" s="99"/>
      <c r="AU96" s="99"/>
      <c r="AV96" s="100"/>
      <c r="AW96" s="79"/>
      <c r="AZ96" s="63" t="s">
        <v>6</v>
      </c>
      <c r="BA96" s="98">
        <f>DATE(BA94,BB94,1)</f>
        <v>46478</v>
      </c>
      <c r="BB96" s="99"/>
      <c r="BC96" s="99"/>
      <c r="BD96" s="99"/>
      <c r="BE96" s="99"/>
      <c r="BF96" s="99"/>
      <c r="BG96" s="99"/>
      <c r="BH96" s="99"/>
      <c r="BI96" s="100"/>
      <c r="BJ96" s="79"/>
      <c r="BK96" s="9"/>
      <c r="BL96" s="63" t="s">
        <v>6</v>
      </c>
      <c r="BM96" s="98">
        <f>DATE(BM94,BN94,1)</f>
        <v>46539</v>
      </c>
      <c r="BN96" s="99"/>
      <c r="BO96" s="99"/>
      <c r="BP96" s="99"/>
      <c r="BQ96" s="99"/>
      <c r="BR96" s="99"/>
      <c r="BS96" s="99"/>
      <c r="BT96" s="99"/>
      <c r="BU96" s="100"/>
      <c r="BV96" s="79"/>
      <c r="BY96" s="63" t="s">
        <v>6</v>
      </c>
      <c r="BZ96" s="98">
        <f>DATE(BZ94,CA94,1)</f>
        <v>46600</v>
      </c>
      <c r="CA96" s="99"/>
      <c r="CB96" s="99"/>
      <c r="CC96" s="99"/>
      <c r="CD96" s="99"/>
      <c r="CE96" s="99"/>
      <c r="CF96" s="99"/>
      <c r="CG96" s="99"/>
      <c r="CH96" s="100"/>
      <c r="CI96" s="79"/>
      <c r="CJ96" s="9"/>
      <c r="CK96" s="63" t="s">
        <v>6</v>
      </c>
      <c r="CL96" s="98">
        <f>DATE(CL94,CM94,1)</f>
        <v>46661</v>
      </c>
      <c r="CM96" s="99"/>
      <c r="CN96" s="99"/>
      <c r="CO96" s="99"/>
      <c r="CP96" s="99"/>
      <c r="CQ96" s="99"/>
      <c r="CR96" s="99"/>
      <c r="CS96" s="99"/>
      <c r="CT96" s="100"/>
      <c r="CU96" s="79"/>
    </row>
    <row r="97" spans="2:99" x14ac:dyDescent="0.15">
      <c r="B97" s="32" t="s">
        <v>7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8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7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8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7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8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7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8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7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8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7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8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7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8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7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8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9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10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9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10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9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10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9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10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9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10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9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10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9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10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9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10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104" t="s">
        <v>11</v>
      </c>
      <c r="C99" s="107"/>
      <c r="D99" s="101"/>
      <c r="E99" s="101"/>
      <c r="F99" s="101"/>
      <c r="G99" s="101"/>
      <c r="H99" s="101"/>
      <c r="I99" s="101"/>
      <c r="J99" s="34" t="s">
        <v>12</v>
      </c>
      <c r="K99" s="74">
        <f>COUNT(C97:I97)-K98</f>
        <v>7</v>
      </c>
      <c r="L99" s="80"/>
      <c r="M99" s="9"/>
      <c r="N99" s="104" t="s">
        <v>11</v>
      </c>
      <c r="O99" s="107"/>
      <c r="P99" s="101"/>
      <c r="Q99" s="101"/>
      <c r="R99" s="101"/>
      <c r="S99" s="101"/>
      <c r="T99" s="101"/>
      <c r="U99" s="101"/>
      <c r="V99" s="34" t="s">
        <v>12</v>
      </c>
      <c r="W99" s="74">
        <f>COUNT(O97:U97)-W98</f>
        <v>7</v>
      </c>
      <c r="X99" s="80"/>
      <c r="AA99" s="104" t="s">
        <v>11</v>
      </c>
      <c r="AB99" s="107"/>
      <c r="AC99" s="101"/>
      <c r="AD99" s="101"/>
      <c r="AE99" s="101"/>
      <c r="AF99" s="101"/>
      <c r="AG99" s="101"/>
      <c r="AH99" s="101"/>
      <c r="AI99" s="34" t="s">
        <v>12</v>
      </c>
      <c r="AJ99" s="74">
        <f>COUNT(AB97:AH97)-AJ98</f>
        <v>4</v>
      </c>
      <c r="AK99" s="80"/>
      <c r="AL99" s="9"/>
      <c r="AM99" s="104" t="s">
        <v>11</v>
      </c>
      <c r="AN99" s="107"/>
      <c r="AO99" s="101"/>
      <c r="AP99" s="101"/>
      <c r="AQ99" s="101"/>
      <c r="AR99" s="101"/>
      <c r="AS99" s="101"/>
      <c r="AT99" s="101"/>
      <c r="AU99" s="34" t="s">
        <v>12</v>
      </c>
      <c r="AV99" s="74">
        <f>COUNT(AN97:AT97)-AV98</f>
        <v>0</v>
      </c>
      <c r="AW99" s="80"/>
      <c r="AZ99" s="104" t="s">
        <v>11</v>
      </c>
      <c r="BA99" s="107"/>
      <c r="BB99" s="101"/>
      <c r="BC99" s="101"/>
      <c r="BD99" s="101"/>
      <c r="BE99" s="101"/>
      <c r="BF99" s="101"/>
      <c r="BG99" s="101"/>
      <c r="BH99" s="34" t="s">
        <v>12</v>
      </c>
      <c r="BI99" s="74">
        <f>COUNT(BA97:BG97)-BI98</f>
        <v>0</v>
      </c>
      <c r="BJ99" s="80"/>
      <c r="BK99" s="9"/>
      <c r="BL99" s="104" t="s">
        <v>11</v>
      </c>
      <c r="BM99" s="107"/>
      <c r="BN99" s="101"/>
      <c r="BO99" s="101"/>
      <c r="BP99" s="101"/>
      <c r="BQ99" s="101"/>
      <c r="BR99" s="101"/>
      <c r="BS99" s="101"/>
      <c r="BT99" s="34" t="s">
        <v>12</v>
      </c>
      <c r="BU99" s="74">
        <f>COUNT(BM97:BS97)-BU98</f>
        <v>0</v>
      </c>
      <c r="BV99" s="80"/>
      <c r="BY99" s="104" t="s">
        <v>11</v>
      </c>
      <c r="BZ99" s="107"/>
      <c r="CA99" s="101"/>
      <c r="CB99" s="101"/>
      <c r="CC99" s="101"/>
      <c r="CD99" s="101"/>
      <c r="CE99" s="101"/>
      <c r="CF99" s="101"/>
      <c r="CG99" s="34" t="s">
        <v>12</v>
      </c>
      <c r="CH99" s="74">
        <f>COUNT(BZ97:CF97)-CH98</f>
        <v>0</v>
      </c>
      <c r="CI99" s="80"/>
      <c r="CJ99" s="9"/>
      <c r="CK99" s="104" t="s">
        <v>11</v>
      </c>
      <c r="CL99" s="107"/>
      <c r="CM99" s="101"/>
      <c r="CN99" s="101"/>
      <c r="CO99" s="101"/>
      <c r="CP99" s="101"/>
      <c r="CQ99" s="101"/>
      <c r="CR99" s="101"/>
      <c r="CS99" s="34" t="s">
        <v>12</v>
      </c>
      <c r="CT99" s="74">
        <f>COUNT(CL97:CR97)-CT98</f>
        <v>0</v>
      </c>
      <c r="CU99" s="80"/>
    </row>
    <row r="100" spans="2:99" ht="13.5" customHeight="1" x14ac:dyDescent="0.15">
      <c r="B100" s="105"/>
      <c r="C100" s="108"/>
      <c r="D100" s="102"/>
      <c r="E100" s="102"/>
      <c r="F100" s="102"/>
      <c r="G100" s="102"/>
      <c r="H100" s="102"/>
      <c r="I100" s="102"/>
      <c r="J100" s="34" t="s">
        <v>13</v>
      </c>
      <c r="K100" s="36">
        <f>+COUNTIF(C103:I103,"休")</f>
        <v>0</v>
      </c>
      <c r="M100" s="37"/>
      <c r="N100" s="105"/>
      <c r="O100" s="108"/>
      <c r="P100" s="102"/>
      <c r="Q100" s="102"/>
      <c r="R100" s="102"/>
      <c r="S100" s="102"/>
      <c r="T100" s="102"/>
      <c r="U100" s="102"/>
      <c r="V100" s="34" t="s">
        <v>13</v>
      </c>
      <c r="W100" s="36">
        <f>+COUNTIF(O103:U103,"休")</f>
        <v>0</v>
      </c>
      <c r="AA100" s="105"/>
      <c r="AB100" s="108"/>
      <c r="AC100" s="102"/>
      <c r="AD100" s="102"/>
      <c r="AE100" s="102"/>
      <c r="AF100" s="102"/>
      <c r="AG100" s="102"/>
      <c r="AH100" s="102"/>
      <c r="AI100" s="34" t="s">
        <v>13</v>
      </c>
      <c r="AJ100" s="36">
        <f>+COUNTIF(AB103:AH103,"休")</f>
        <v>0</v>
      </c>
      <c r="AL100" s="37"/>
      <c r="AM100" s="105"/>
      <c r="AN100" s="108"/>
      <c r="AO100" s="102"/>
      <c r="AP100" s="102"/>
      <c r="AQ100" s="102"/>
      <c r="AR100" s="102"/>
      <c r="AS100" s="102"/>
      <c r="AT100" s="102"/>
      <c r="AU100" s="34" t="s">
        <v>13</v>
      </c>
      <c r="AV100" s="36">
        <f>+COUNTIF(AN103:AT103,"休")</f>
        <v>0</v>
      </c>
      <c r="AZ100" s="105"/>
      <c r="BA100" s="108"/>
      <c r="BB100" s="102"/>
      <c r="BC100" s="102"/>
      <c r="BD100" s="102"/>
      <c r="BE100" s="102"/>
      <c r="BF100" s="102"/>
      <c r="BG100" s="102"/>
      <c r="BH100" s="34" t="s">
        <v>13</v>
      </c>
      <c r="BI100" s="36">
        <f>+COUNTIF(BA103:BG103,"休")</f>
        <v>0</v>
      </c>
      <c r="BK100" s="37"/>
      <c r="BL100" s="105"/>
      <c r="BM100" s="108"/>
      <c r="BN100" s="102"/>
      <c r="BO100" s="102"/>
      <c r="BP100" s="102"/>
      <c r="BQ100" s="102"/>
      <c r="BR100" s="102"/>
      <c r="BS100" s="102"/>
      <c r="BT100" s="34" t="s">
        <v>13</v>
      </c>
      <c r="BU100" s="36">
        <f>+COUNTIF(BM103:BS103,"休")</f>
        <v>0</v>
      </c>
      <c r="BY100" s="105"/>
      <c r="BZ100" s="108"/>
      <c r="CA100" s="102"/>
      <c r="CB100" s="102"/>
      <c r="CC100" s="102"/>
      <c r="CD100" s="102"/>
      <c r="CE100" s="102"/>
      <c r="CF100" s="102"/>
      <c r="CG100" s="34" t="s">
        <v>13</v>
      </c>
      <c r="CH100" s="36">
        <f>+COUNTIF(BZ103:CF103,"休")</f>
        <v>0</v>
      </c>
      <c r="CJ100" s="37"/>
      <c r="CK100" s="105"/>
      <c r="CL100" s="108"/>
      <c r="CM100" s="102"/>
      <c r="CN100" s="102"/>
      <c r="CO100" s="102"/>
      <c r="CP100" s="102"/>
      <c r="CQ100" s="102"/>
      <c r="CR100" s="102"/>
      <c r="CS100" s="34" t="s">
        <v>13</v>
      </c>
      <c r="CT100" s="36">
        <f>+COUNTIF(CL103:CR103,"休")</f>
        <v>0</v>
      </c>
    </row>
    <row r="101" spans="2:99" ht="13.5" customHeight="1" x14ac:dyDescent="0.15">
      <c r="B101" s="106"/>
      <c r="C101" s="109"/>
      <c r="D101" s="103"/>
      <c r="E101" s="103"/>
      <c r="F101" s="103"/>
      <c r="G101" s="103"/>
      <c r="H101" s="103"/>
      <c r="I101" s="103"/>
      <c r="J101" s="34" t="s">
        <v>14</v>
      </c>
      <c r="K101" s="38">
        <f>+K100/K99</f>
        <v>0</v>
      </c>
      <c r="L101" s="52"/>
      <c r="M101" s="9"/>
      <c r="N101" s="106"/>
      <c r="O101" s="109"/>
      <c r="P101" s="103"/>
      <c r="Q101" s="103"/>
      <c r="R101" s="103"/>
      <c r="S101" s="103"/>
      <c r="T101" s="103"/>
      <c r="U101" s="103"/>
      <c r="V101" s="34" t="s">
        <v>14</v>
      </c>
      <c r="W101" s="38">
        <f>+W100/W99</f>
        <v>0</v>
      </c>
      <c r="X101" s="52"/>
      <c r="AA101" s="106"/>
      <c r="AB101" s="109"/>
      <c r="AC101" s="103"/>
      <c r="AD101" s="103"/>
      <c r="AE101" s="103"/>
      <c r="AF101" s="103"/>
      <c r="AG101" s="103"/>
      <c r="AH101" s="103"/>
      <c r="AI101" s="34" t="s">
        <v>14</v>
      </c>
      <c r="AJ101" s="38">
        <f>+AJ100/AJ99</f>
        <v>0</v>
      </c>
      <c r="AK101" s="52"/>
      <c r="AL101" s="9"/>
      <c r="AM101" s="106"/>
      <c r="AN101" s="109"/>
      <c r="AO101" s="103"/>
      <c r="AP101" s="103"/>
      <c r="AQ101" s="103"/>
      <c r="AR101" s="103"/>
      <c r="AS101" s="103"/>
      <c r="AT101" s="103"/>
      <c r="AU101" s="34" t="s">
        <v>14</v>
      </c>
      <c r="AV101" s="38" t="e">
        <f>+AV100/AV99</f>
        <v>#DIV/0!</v>
      </c>
      <c r="AW101" s="52"/>
      <c r="AZ101" s="106"/>
      <c r="BA101" s="109"/>
      <c r="BB101" s="103"/>
      <c r="BC101" s="103"/>
      <c r="BD101" s="103"/>
      <c r="BE101" s="103"/>
      <c r="BF101" s="103"/>
      <c r="BG101" s="103"/>
      <c r="BH101" s="34" t="s">
        <v>14</v>
      </c>
      <c r="BI101" s="38" t="e">
        <f>+BI100/BI99</f>
        <v>#DIV/0!</v>
      </c>
      <c r="BJ101" s="52"/>
      <c r="BK101" s="9"/>
      <c r="BL101" s="106"/>
      <c r="BM101" s="109"/>
      <c r="BN101" s="103"/>
      <c r="BO101" s="103"/>
      <c r="BP101" s="103"/>
      <c r="BQ101" s="103"/>
      <c r="BR101" s="103"/>
      <c r="BS101" s="103"/>
      <c r="BT101" s="34" t="s">
        <v>14</v>
      </c>
      <c r="BU101" s="38" t="e">
        <f>+BU100/BU99</f>
        <v>#DIV/0!</v>
      </c>
      <c r="BV101" s="52"/>
      <c r="BY101" s="106"/>
      <c r="BZ101" s="109"/>
      <c r="CA101" s="103"/>
      <c r="CB101" s="103"/>
      <c r="CC101" s="103"/>
      <c r="CD101" s="103"/>
      <c r="CE101" s="103"/>
      <c r="CF101" s="103"/>
      <c r="CG101" s="34" t="s">
        <v>14</v>
      </c>
      <c r="CH101" s="38" t="e">
        <f>+CH100/CH99</f>
        <v>#DIV/0!</v>
      </c>
      <c r="CI101" s="52"/>
      <c r="CJ101" s="9"/>
      <c r="CK101" s="106"/>
      <c r="CL101" s="109"/>
      <c r="CM101" s="103"/>
      <c r="CN101" s="103"/>
      <c r="CO101" s="103"/>
      <c r="CP101" s="103"/>
      <c r="CQ101" s="103"/>
      <c r="CR101" s="103"/>
      <c r="CS101" s="34" t="s">
        <v>14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16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16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16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16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16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16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16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16</v>
      </c>
      <c r="CT102" s="36">
        <f>+COUNTIF(CL104:CR104,"*休")</f>
        <v>0</v>
      </c>
    </row>
    <row r="103" spans="2:99" x14ac:dyDescent="0.15">
      <c r="B103" s="32" t="s">
        <v>18</v>
      </c>
      <c r="C103" s="2"/>
      <c r="D103" s="2"/>
      <c r="E103" s="2"/>
      <c r="F103" s="2"/>
      <c r="G103" s="2"/>
      <c r="H103" s="2"/>
      <c r="I103" s="2"/>
      <c r="J103" s="40" t="s">
        <v>19</v>
      </c>
      <c r="K103" s="41">
        <f>+K102/K99</f>
        <v>0</v>
      </c>
      <c r="L103" s="52"/>
      <c r="M103" s="9"/>
      <c r="N103" s="32" t="s">
        <v>18</v>
      </c>
      <c r="O103" s="5"/>
      <c r="P103" s="2"/>
      <c r="Q103" s="2"/>
      <c r="R103" s="2"/>
      <c r="S103" s="2"/>
      <c r="T103" s="2"/>
      <c r="U103" s="2"/>
      <c r="V103" s="40" t="s">
        <v>19</v>
      </c>
      <c r="W103" s="41">
        <f>+W102/W99</f>
        <v>0</v>
      </c>
      <c r="X103" s="52"/>
      <c r="AA103" s="32" t="s">
        <v>18</v>
      </c>
      <c r="AB103" s="5"/>
      <c r="AC103" s="2"/>
      <c r="AD103" s="2"/>
      <c r="AE103" s="2"/>
      <c r="AF103" s="2"/>
      <c r="AG103" s="2"/>
      <c r="AH103" s="2"/>
      <c r="AI103" s="40" t="s">
        <v>19</v>
      </c>
      <c r="AJ103" s="41">
        <f>+AJ102/AJ99</f>
        <v>0</v>
      </c>
      <c r="AK103" s="52"/>
      <c r="AL103" s="9"/>
      <c r="AM103" s="32" t="s">
        <v>18</v>
      </c>
      <c r="AN103" s="5"/>
      <c r="AO103" s="2"/>
      <c r="AP103" s="2"/>
      <c r="AQ103" s="2"/>
      <c r="AR103" s="2"/>
      <c r="AS103" s="2"/>
      <c r="AT103" s="2"/>
      <c r="AU103" s="40" t="s">
        <v>19</v>
      </c>
      <c r="AV103" s="41" t="e">
        <f>+AV102/AV99</f>
        <v>#DIV/0!</v>
      </c>
      <c r="AW103" s="52"/>
      <c r="AZ103" s="32" t="s">
        <v>18</v>
      </c>
      <c r="BA103" s="5"/>
      <c r="BB103" s="2"/>
      <c r="BC103" s="2"/>
      <c r="BD103" s="2"/>
      <c r="BE103" s="2"/>
      <c r="BF103" s="2"/>
      <c r="BG103" s="2"/>
      <c r="BH103" s="40" t="s">
        <v>19</v>
      </c>
      <c r="BI103" s="41" t="e">
        <f>+BI102/BI99</f>
        <v>#DIV/0!</v>
      </c>
      <c r="BJ103" s="52"/>
      <c r="BK103" s="9"/>
      <c r="BL103" s="32" t="s">
        <v>18</v>
      </c>
      <c r="BM103" s="5"/>
      <c r="BN103" s="2"/>
      <c r="BO103" s="2"/>
      <c r="BP103" s="2"/>
      <c r="BQ103" s="2"/>
      <c r="BR103" s="2"/>
      <c r="BS103" s="2"/>
      <c r="BT103" s="40" t="s">
        <v>19</v>
      </c>
      <c r="BU103" s="41" t="e">
        <f>+BU102/BU99</f>
        <v>#DIV/0!</v>
      </c>
      <c r="BV103" s="52"/>
      <c r="BY103" s="32" t="s">
        <v>18</v>
      </c>
      <c r="BZ103" s="5"/>
      <c r="CA103" s="2"/>
      <c r="CB103" s="2"/>
      <c r="CC103" s="2"/>
      <c r="CD103" s="2"/>
      <c r="CE103" s="2"/>
      <c r="CF103" s="2"/>
      <c r="CG103" s="40" t="s">
        <v>19</v>
      </c>
      <c r="CH103" s="41" t="e">
        <f>+CH102/CH99</f>
        <v>#DIV/0!</v>
      </c>
      <c r="CI103" s="52"/>
      <c r="CJ103" s="9"/>
      <c r="CK103" s="32" t="s">
        <v>18</v>
      </c>
      <c r="CL103" s="5"/>
      <c r="CM103" s="2"/>
      <c r="CN103" s="2"/>
      <c r="CO103" s="2"/>
      <c r="CP103" s="2"/>
      <c r="CQ103" s="2"/>
      <c r="CR103" s="2"/>
      <c r="CS103" s="40" t="s">
        <v>19</v>
      </c>
      <c r="CT103" s="41" t="e">
        <f>+CT102/CT99</f>
        <v>#DIV/0!</v>
      </c>
      <c r="CU103" s="52"/>
    </row>
    <row r="104" spans="2:99" x14ac:dyDescent="0.15">
      <c r="B104" s="42" t="s">
        <v>20</v>
      </c>
      <c r="C104" s="56"/>
      <c r="D104" s="56"/>
      <c r="E104" s="56"/>
      <c r="F104" s="56"/>
      <c r="G104" s="56"/>
      <c r="H104" s="56"/>
      <c r="I104" s="56"/>
      <c r="J104" s="76" t="s">
        <v>21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20</v>
      </c>
      <c r="O104" s="55"/>
      <c r="P104" s="56"/>
      <c r="Q104" s="56"/>
      <c r="R104" s="56"/>
      <c r="S104" s="56"/>
      <c r="T104" s="56"/>
      <c r="U104" s="56"/>
      <c r="V104" s="76" t="s">
        <v>21</v>
      </c>
      <c r="W104" s="44" t="str">
        <f>IF(T105="","OK",_xlfn.IFS(T103=U103="休","OK",W102&gt;=2,"OK",W102&gt;=2-X98,"OK",W102&lt;2,"NG"))</f>
        <v>NG</v>
      </c>
      <c r="X104" s="52"/>
      <c r="AA104" s="42" t="s">
        <v>20</v>
      </c>
      <c r="AB104" s="55"/>
      <c r="AC104" s="56"/>
      <c r="AD104" s="56"/>
      <c r="AE104" s="56"/>
      <c r="AF104" s="56"/>
      <c r="AG104" s="56"/>
      <c r="AH104" s="56"/>
      <c r="AI104" s="76" t="s">
        <v>21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20</v>
      </c>
      <c r="AN104" s="55"/>
      <c r="AO104" s="56"/>
      <c r="AP104" s="56"/>
      <c r="AQ104" s="56"/>
      <c r="AR104" s="56"/>
      <c r="AS104" s="56"/>
      <c r="AT104" s="56"/>
      <c r="AU104" s="76" t="s">
        <v>21</v>
      </c>
      <c r="AV104" s="44" t="str">
        <f>IF(AS105="","OK",_xlfn.IFS(AS103=AT103="休","OK",AV102&gt;=2,"OK",AV102&gt;=2-AW98,"OK",AV102&lt;2,"NG"))</f>
        <v>OK</v>
      </c>
      <c r="AW104" s="52"/>
      <c r="AZ104" s="42" t="s">
        <v>20</v>
      </c>
      <c r="BA104" s="55"/>
      <c r="BB104" s="56"/>
      <c r="BC104" s="56"/>
      <c r="BD104" s="56"/>
      <c r="BE104" s="56"/>
      <c r="BF104" s="56"/>
      <c r="BG104" s="56"/>
      <c r="BH104" s="76" t="s">
        <v>21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20</v>
      </c>
      <c r="BM104" s="55"/>
      <c r="BN104" s="56"/>
      <c r="BO104" s="56"/>
      <c r="BP104" s="56"/>
      <c r="BQ104" s="56"/>
      <c r="BR104" s="56"/>
      <c r="BS104" s="56"/>
      <c r="BT104" s="76" t="s">
        <v>21</v>
      </c>
      <c r="BU104" s="44" t="str">
        <f>IF(BR105="","OK",_xlfn.IFS(BR103=BS103="休","OK",BU102&gt;=2,"OK",BU102&gt;=2-BV98,"OK",BU102&lt;2,"NG"))</f>
        <v>OK</v>
      </c>
      <c r="BV104" s="52"/>
      <c r="BY104" s="42" t="s">
        <v>20</v>
      </c>
      <c r="BZ104" s="55"/>
      <c r="CA104" s="56"/>
      <c r="CB104" s="56"/>
      <c r="CC104" s="56"/>
      <c r="CD104" s="56"/>
      <c r="CE104" s="56"/>
      <c r="CF104" s="56"/>
      <c r="CG104" s="76" t="s">
        <v>21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20</v>
      </c>
      <c r="CL104" s="55"/>
      <c r="CM104" s="56"/>
      <c r="CN104" s="56"/>
      <c r="CO104" s="56"/>
      <c r="CP104" s="56"/>
      <c r="CQ104" s="56"/>
      <c r="CR104" s="56"/>
      <c r="CS104" s="76" t="s">
        <v>21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6</v>
      </c>
      <c r="C110" s="98">
        <f>DATE($C108,$D108,1)</f>
        <v>46266</v>
      </c>
      <c r="D110" s="99"/>
      <c r="E110" s="99"/>
      <c r="F110" s="99"/>
      <c r="G110" s="99"/>
      <c r="H110" s="99"/>
      <c r="I110" s="99"/>
      <c r="J110" s="99"/>
      <c r="K110" s="100"/>
      <c r="L110" s="79"/>
      <c r="M110" s="9"/>
      <c r="N110" s="63" t="s">
        <v>6</v>
      </c>
      <c r="O110" s="98">
        <f>DATE($O108,$P108,1)</f>
        <v>46327</v>
      </c>
      <c r="P110" s="99"/>
      <c r="Q110" s="99"/>
      <c r="R110" s="99"/>
      <c r="S110" s="99"/>
      <c r="T110" s="99"/>
      <c r="U110" s="99"/>
      <c r="V110" s="99"/>
      <c r="W110" s="100"/>
      <c r="X110" s="79"/>
      <c r="AA110" s="63" t="s">
        <v>6</v>
      </c>
      <c r="AB110" s="98">
        <f>DATE($AB108,$AC108,1)</f>
        <v>46388</v>
      </c>
      <c r="AC110" s="99"/>
      <c r="AD110" s="99"/>
      <c r="AE110" s="99"/>
      <c r="AF110" s="99"/>
      <c r="AG110" s="99"/>
      <c r="AH110" s="99"/>
      <c r="AI110" s="99"/>
      <c r="AJ110" s="100"/>
      <c r="AK110" s="79"/>
      <c r="AL110" s="9"/>
      <c r="AM110" s="63" t="s">
        <v>6</v>
      </c>
      <c r="AN110" s="98">
        <f>DATE($AN108,$AO108,1)</f>
        <v>46447</v>
      </c>
      <c r="AO110" s="99"/>
      <c r="AP110" s="99"/>
      <c r="AQ110" s="99"/>
      <c r="AR110" s="99"/>
      <c r="AS110" s="99"/>
      <c r="AT110" s="99"/>
      <c r="AU110" s="99"/>
      <c r="AV110" s="100"/>
      <c r="AW110" s="79"/>
      <c r="AZ110" s="63" t="s">
        <v>6</v>
      </c>
      <c r="BA110" s="98">
        <f>DATE(BA108,BB108,1)</f>
        <v>46478</v>
      </c>
      <c r="BB110" s="99"/>
      <c r="BC110" s="99"/>
      <c r="BD110" s="99"/>
      <c r="BE110" s="99"/>
      <c r="BF110" s="99"/>
      <c r="BG110" s="99"/>
      <c r="BH110" s="99"/>
      <c r="BI110" s="100"/>
      <c r="BJ110" s="79"/>
      <c r="BK110" s="9"/>
      <c r="BL110" s="63" t="s">
        <v>6</v>
      </c>
      <c r="BM110" s="98">
        <f>DATE(BM108,BN108,1)</f>
        <v>46539</v>
      </c>
      <c r="BN110" s="99"/>
      <c r="BO110" s="99"/>
      <c r="BP110" s="99"/>
      <c r="BQ110" s="99"/>
      <c r="BR110" s="99"/>
      <c r="BS110" s="99"/>
      <c r="BT110" s="99"/>
      <c r="BU110" s="100"/>
      <c r="BV110" s="79"/>
      <c r="BY110" s="63" t="s">
        <v>6</v>
      </c>
      <c r="BZ110" s="98">
        <f>DATE(BZ108,CA108,1)</f>
        <v>46600</v>
      </c>
      <c r="CA110" s="99"/>
      <c r="CB110" s="99"/>
      <c r="CC110" s="99"/>
      <c r="CD110" s="99"/>
      <c r="CE110" s="99"/>
      <c r="CF110" s="99"/>
      <c r="CG110" s="99"/>
      <c r="CH110" s="100"/>
      <c r="CI110" s="79"/>
      <c r="CJ110" s="9"/>
      <c r="CK110" s="63" t="s">
        <v>6</v>
      </c>
      <c r="CL110" s="98">
        <f>DATE(CL108,CM108,1)</f>
        <v>46661</v>
      </c>
      <c r="CM110" s="99"/>
      <c r="CN110" s="99"/>
      <c r="CO110" s="99"/>
      <c r="CP110" s="99"/>
      <c r="CQ110" s="99"/>
      <c r="CR110" s="99"/>
      <c r="CS110" s="99"/>
      <c r="CT110" s="100"/>
      <c r="CU110" s="79"/>
    </row>
    <row r="111" spans="2:99" x14ac:dyDescent="0.15">
      <c r="B111" s="32" t="s">
        <v>7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8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7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8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7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8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7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8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7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8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7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8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7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8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7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8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9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10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9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10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9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10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9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10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9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10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9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10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9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10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9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10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104" t="s">
        <v>11</v>
      </c>
      <c r="C113" s="107"/>
      <c r="D113" s="101"/>
      <c r="E113" s="101"/>
      <c r="F113" s="101"/>
      <c r="G113" s="101"/>
      <c r="H113" s="101"/>
      <c r="I113" s="101"/>
      <c r="J113" s="34" t="s">
        <v>12</v>
      </c>
      <c r="K113" s="74">
        <f>COUNT(C111:I111)-K112</f>
        <v>7</v>
      </c>
      <c r="L113" s="80"/>
      <c r="M113" s="9"/>
      <c r="N113" s="104" t="s">
        <v>11</v>
      </c>
      <c r="O113" s="107"/>
      <c r="P113" s="101"/>
      <c r="Q113" s="101"/>
      <c r="R113" s="101"/>
      <c r="S113" s="101"/>
      <c r="T113" s="101"/>
      <c r="U113" s="101"/>
      <c r="V113" s="34" t="s">
        <v>12</v>
      </c>
      <c r="W113" s="74">
        <f>COUNT(O111:U111)-W112</f>
        <v>7</v>
      </c>
      <c r="X113" s="80"/>
      <c r="AA113" s="104" t="s">
        <v>11</v>
      </c>
      <c r="AB113" s="107"/>
      <c r="AC113" s="101"/>
      <c r="AD113" s="101"/>
      <c r="AE113" s="101"/>
      <c r="AF113" s="101"/>
      <c r="AG113" s="101"/>
      <c r="AH113" s="101"/>
      <c r="AI113" s="34" t="s">
        <v>12</v>
      </c>
      <c r="AJ113" s="74">
        <f>COUNT(AB111:AH111)-AJ112</f>
        <v>0</v>
      </c>
      <c r="AK113" s="80"/>
      <c r="AL113" s="9"/>
      <c r="AM113" s="104" t="s">
        <v>11</v>
      </c>
      <c r="AN113" s="107"/>
      <c r="AO113" s="101"/>
      <c r="AP113" s="101"/>
      <c r="AQ113" s="101"/>
      <c r="AR113" s="101"/>
      <c r="AS113" s="101"/>
      <c r="AT113" s="101"/>
      <c r="AU113" s="34" t="s">
        <v>12</v>
      </c>
      <c r="AV113" s="74">
        <f>COUNT(AN111:AT111)-AV112</f>
        <v>0</v>
      </c>
      <c r="AW113" s="80"/>
      <c r="AZ113" s="104" t="s">
        <v>11</v>
      </c>
      <c r="BA113" s="107"/>
      <c r="BB113" s="101"/>
      <c r="BC113" s="101"/>
      <c r="BD113" s="101"/>
      <c r="BE113" s="101"/>
      <c r="BF113" s="101"/>
      <c r="BG113" s="101"/>
      <c r="BH113" s="34" t="s">
        <v>12</v>
      </c>
      <c r="BI113" s="74">
        <f>COUNT(BA111:BG111)-BI112</f>
        <v>0</v>
      </c>
      <c r="BJ113" s="80"/>
      <c r="BK113" s="9"/>
      <c r="BL113" s="104" t="s">
        <v>11</v>
      </c>
      <c r="BM113" s="107"/>
      <c r="BN113" s="101"/>
      <c r="BO113" s="101"/>
      <c r="BP113" s="101"/>
      <c r="BQ113" s="101"/>
      <c r="BR113" s="101"/>
      <c r="BS113" s="101"/>
      <c r="BT113" s="34" t="s">
        <v>12</v>
      </c>
      <c r="BU113" s="74">
        <f>COUNT(BM111:BS111)-BU112</f>
        <v>0</v>
      </c>
      <c r="BV113" s="80"/>
      <c r="BY113" s="104" t="s">
        <v>11</v>
      </c>
      <c r="BZ113" s="107"/>
      <c r="CA113" s="101"/>
      <c r="CB113" s="101"/>
      <c r="CC113" s="101"/>
      <c r="CD113" s="101"/>
      <c r="CE113" s="101"/>
      <c r="CF113" s="101"/>
      <c r="CG113" s="34" t="s">
        <v>12</v>
      </c>
      <c r="CH113" s="74">
        <f>COUNT(BZ111:CF111)-CH112</f>
        <v>0</v>
      </c>
      <c r="CI113" s="80"/>
      <c r="CJ113" s="9"/>
      <c r="CK113" s="104" t="s">
        <v>11</v>
      </c>
      <c r="CL113" s="107"/>
      <c r="CM113" s="101"/>
      <c r="CN113" s="101"/>
      <c r="CO113" s="101"/>
      <c r="CP113" s="101"/>
      <c r="CQ113" s="101"/>
      <c r="CR113" s="101"/>
      <c r="CS113" s="34" t="s">
        <v>12</v>
      </c>
      <c r="CT113" s="74">
        <f>COUNT(CL111:CR111)-CT112</f>
        <v>0</v>
      </c>
      <c r="CU113" s="80"/>
    </row>
    <row r="114" spans="2:99" ht="13.5" customHeight="1" x14ac:dyDescent="0.15">
      <c r="B114" s="105"/>
      <c r="C114" s="108"/>
      <c r="D114" s="102"/>
      <c r="E114" s="102"/>
      <c r="F114" s="102"/>
      <c r="G114" s="102"/>
      <c r="H114" s="102"/>
      <c r="I114" s="102"/>
      <c r="J114" s="34" t="s">
        <v>13</v>
      </c>
      <c r="K114" s="36">
        <f>+COUNTIF(C117:I117,"休")</f>
        <v>0</v>
      </c>
      <c r="M114" s="37"/>
      <c r="N114" s="105"/>
      <c r="O114" s="108"/>
      <c r="P114" s="102"/>
      <c r="Q114" s="102"/>
      <c r="R114" s="102"/>
      <c r="S114" s="102"/>
      <c r="T114" s="102"/>
      <c r="U114" s="102"/>
      <c r="V114" s="34" t="s">
        <v>13</v>
      </c>
      <c r="W114" s="36">
        <f>+COUNTIF(O117:U117,"休")</f>
        <v>0</v>
      </c>
      <c r="AA114" s="105"/>
      <c r="AB114" s="108"/>
      <c r="AC114" s="102"/>
      <c r="AD114" s="102"/>
      <c r="AE114" s="102"/>
      <c r="AF114" s="102"/>
      <c r="AG114" s="102"/>
      <c r="AH114" s="102"/>
      <c r="AI114" s="34" t="s">
        <v>13</v>
      </c>
      <c r="AJ114" s="36">
        <f>+COUNTIF(AB117:AH117,"休")</f>
        <v>0</v>
      </c>
      <c r="AL114" s="37"/>
      <c r="AM114" s="105"/>
      <c r="AN114" s="108"/>
      <c r="AO114" s="102"/>
      <c r="AP114" s="102"/>
      <c r="AQ114" s="102"/>
      <c r="AR114" s="102"/>
      <c r="AS114" s="102"/>
      <c r="AT114" s="102"/>
      <c r="AU114" s="34" t="s">
        <v>13</v>
      </c>
      <c r="AV114" s="36">
        <f>+COUNTIF(AN117:AT117,"休")</f>
        <v>0</v>
      </c>
      <c r="AZ114" s="105"/>
      <c r="BA114" s="108"/>
      <c r="BB114" s="102"/>
      <c r="BC114" s="102"/>
      <c r="BD114" s="102"/>
      <c r="BE114" s="102"/>
      <c r="BF114" s="102"/>
      <c r="BG114" s="102"/>
      <c r="BH114" s="34" t="s">
        <v>13</v>
      </c>
      <c r="BI114" s="36">
        <f>+COUNTIF(BA117:BG117,"休")</f>
        <v>0</v>
      </c>
      <c r="BK114" s="37"/>
      <c r="BL114" s="105"/>
      <c r="BM114" s="108"/>
      <c r="BN114" s="102"/>
      <c r="BO114" s="102"/>
      <c r="BP114" s="102"/>
      <c r="BQ114" s="102"/>
      <c r="BR114" s="102"/>
      <c r="BS114" s="102"/>
      <c r="BT114" s="34" t="s">
        <v>13</v>
      </c>
      <c r="BU114" s="36">
        <f>+COUNTIF(BM117:BS117,"休")</f>
        <v>0</v>
      </c>
      <c r="BY114" s="105"/>
      <c r="BZ114" s="108"/>
      <c r="CA114" s="102"/>
      <c r="CB114" s="102"/>
      <c r="CC114" s="102"/>
      <c r="CD114" s="102"/>
      <c r="CE114" s="102"/>
      <c r="CF114" s="102"/>
      <c r="CG114" s="34" t="s">
        <v>13</v>
      </c>
      <c r="CH114" s="36">
        <f>+COUNTIF(BZ117:CF117,"休")</f>
        <v>0</v>
      </c>
      <c r="CJ114" s="37"/>
      <c r="CK114" s="105"/>
      <c r="CL114" s="108"/>
      <c r="CM114" s="102"/>
      <c r="CN114" s="102"/>
      <c r="CO114" s="102"/>
      <c r="CP114" s="102"/>
      <c r="CQ114" s="102"/>
      <c r="CR114" s="102"/>
      <c r="CS114" s="34" t="s">
        <v>13</v>
      </c>
      <c r="CT114" s="36">
        <f>+COUNTIF(CL117:CR117,"休")</f>
        <v>0</v>
      </c>
    </row>
    <row r="115" spans="2:99" ht="13.5" customHeight="1" x14ac:dyDescent="0.15">
      <c r="B115" s="106"/>
      <c r="C115" s="109"/>
      <c r="D115" s="103"/>
      <c r="E115" s="103"/>
      <c r="F115" s="103"/>
      <c r="G115" s="103"/>
      <c r="H115" s="103"/>
      <c r="I115" s="103"/>
      <c r="J115" s="34" t="s">
        <v>14</v>
      </c>
      <c r="K115" s="38">
        <f>+K114/K113</f>
        <v>0</v>
      </c>
      <c r="L115" s="52"/>
      <c r="M115" s="9"/>
      <c r="N115" s="106"/>
      <c r="O115" s="109"/>
      <c r="P115" s="103"/>
      <c r="Q115" s="103"/>
      <c r="R115" s="103"/>
      <c r="S115" s="103"/>
      <c r="T115" s="103"/>
      <c r="U115" s="103"/>
      <c r="V115" s="34" t="s">
        <v>14</v>
      </c>
      <c r="W115" s="38">
        <f>+W114/W113</f>
        <v>0</v>
      </c>
      <c r="X115" s="52"/>
      <c r="AA115" s="106"/>
      <c r="AB115" s="109"/>
      <c r="AC115" s="103"/>
      <c r="AD115" s="103"/>
      <c r="AE115" s="103"/>
      <c r="AF115" s="103"/>
      <c r="AG115" s="103"/>
      <c r="AH115" s="103"/>
      <c r="AI115" s="34" t="s">
        <v>14</v>
      </c>
      <c r="AJ115" s="38" t="e">
        <f>+AJ114/AJ113</f>
        <v>#DIV/0!</v>
      </c>
      <c r="AK115" s="52"/>
      <c r="AL115" s="9"/>
      <c r="AM115" s="106"/>
      <c r="AN115" s="109"/>
      <c r="AO115" s="103"/>
      <c r="AP115" s="103"/>
      <c r="AQ115" s="103"/>
      <c r="AR115" s="103"/>
      <c r="AS115" s="103"/>
      <c r="AT115" s="103"/>
      <c r="AU115" s="34" t="s">
        <v>14</v>
      </c>
      <c r="AV115" s="38" t="e">
        <f>+AV114/AV113</f>
        <v>#DIV/0!</v>
      </c>
      <c r="AW115" s="52"/>
      <c r="AZ115" s="106"/>
      <c r="BA115" s="109"/>
      <c r="BB115" s="103"/>
      <c r="BC115" s="103"/>
      <c r="BD115" s="103"/>
      <c r="BE115" s="103"/>
      <c r="BF115" s="103"/>
      <c r="BG115" s="103"/>
      <c r="BH115" s="34" t="s">
        <v>14</v>
      </c>
      <c r="BI115" s="38" t="e">
        <f>+BI114/BI113</f>
        <v>#DIV/0!</v>
      </c>
      <c r="BJ115" s="52"/>
      <c r="BK115" s="9"/>
      <c r="BL115" s="106"/>
      <c r="BM115" s="109"/>
      <c r="BN115" s="103"/>
      <c r="BO115" s="103"/>
      <c r="BP115" s="103"/>
      <c r="BQ115" s="103"/>
      <c r="BR115" s="103"/>
      <c r="BS115" s="103"/>
      <c r="BT115" s="34" t="s">
        <v>14</v>
      </c>
      <c r="BU115" s="38" t="e">
        <f>+BU114/BU113</f>
        <v>#DIV/0!</v>
      </c>
      <c r="BV115" s="52"/>
      <c r="BY115" s="106"/>
      <c r="BZ115" s="109"/>
      <c r="CA115" s="103"/>
      <c r="CB115" s="103"/>
      <c r="CC115" s="103"/>
      <c r="CD115" s="103"/>
      <c r="CE115" s="103"/>
      <c r="CF115" s="103"/>
      <c r="CG115" s="34" t="s">
        <v>14</v>
      </c>
      <c r="CH115" s="38" t="e">
        <f>+CH114/CH113</f>
        <v>#DIV/0!</v>
      </c>
      <c r="CI115" s="52"/>
      <c r="CJ115" s="9"/>
      <c r="CK115" s="106"/>
      <c r="CL115" s="109"/>
      <c r="CM115" s="103"/>
      <c r="CN115" s="103"/>
      <c r="CO115" s="103"/>
      <c r="CP115" s="103"/>
      <c r="CQ115" s="103"/>
      <c r="CR115" s="103"/>
      <c r="CS115" s="34" t="s">
        <v>14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16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16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16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16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16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16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16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16</v>
      </c>
      <c r="CT116" s="36">
        <f>+COUNTIF(CL118:CR118,"*休")</f>
        <v>0</v>
      </c>
    </row>
    <row r="117" spans="2:99" x14ac:dyDescent="0.15">
      <c r="B117" s="32" t="s">
        <v>18</v>
      </c>
      <c r="C117" s="2"/>
      <c r="D117" s="2"/>
      <c r="E117" s="2"/>
      <c r="F117" s="2"/>
      <c r="G117" s="2"/>
      <c r="H117" s="2"/>
      <c r="I117" s="2"/>
      <c r="J117" s="40" t="s">
        <v>19</v>
      </c>
      <c r="K117" s="41">
        <f>+K116/K113</f>
        <v>0</v>
      </c>
      <c r="L117" s="52"/>
      <c r="M117" s="9"/>
      <c r="N117" s="32" t="s">
        <v>18</v>
      </c>
      <c r="O117" s="5"/>
      <c r="P117" s="2"/>
      <c r="Q117" s="2"/>
      <c r="R117" s="2"/>
      <c r="S117" s="2"/>
      <c r="T117" s="2"/>
      <c r="U117" s="2"/>
      <c r="V117" s="40" t="s">
        <v>19</v>
      </c>
      <c r="W117" s="41">
        <f>+W116/W113</f>
        <v>0</v>
      </c>
      <c r="X117" s="52"/>
      <c r="AA117" s="32" t="s">
        <v>18</v>
      </c>
      <c r="AB117" s="5"/>
      <c r="AC117" s="2"/>
      <c r="AD117" s="2"/>
      <c r="AE117" s="2"/>
      <c r="AF117" s="2"/>
      <c r="AG117" s="2"/>
      <c r="AH117" s="2"/>
      <c r="AI117" s="40" t="s">
        <v>19</v>
      </c>
      <c r="AJ117" s="41" t="e">
        <f>+AJ116/AJ113</f>
        <v>#DIV/0!</v>
      </c>
      <c r="AK117" s="52"/>
      <c r="AL117" s="9"/>
      <c r="AM117" s="32" t="s">
        <v>18</v>
      </c>
      <c r="AN117" s="5"/>
      <c r="AO117" s="2"/>
      <c r="AP117" s="2"/>
      <c r="AQ117" s="2"/>
      <c r="AR117" s="2"/>
      <c r="AS117" s="2"/>
      <c r="AT117" s="2"/>
      <c r="AU117" s="40" t="s">
        <v>19</v>
      </c>
      <c r="AV117" s="41" t="e">
        <f>+AV116/AV113</f>
        <v>#DIV/0!</v>
      </c>
      <c r="AW117" s="52"/>
      <c r="AZ117" s="32" t="s">
        <v>18</v>
      </c>
      <c r="BA117" s="5"/>
      <c r="BB117" s="2"/>
      <c r="BC117" s="2"/>
      <c r="BD117" s="2"/>
      <c r="BE117" s="2"/>
      <c r="BF117" s="2"/>
      <c r="BG117" s="2"/>
      <c r="BH117" s="40" t="s">
        <v>19</v>
      </c>
      <c r="BI117" s="41" t="e">
        <f>+BI116/BI113</f>
        <v>#DIV/0!</v>
      </c>
      <c r="BJ117" s="52"/>
      <c r="BK117" s="9"/>
      <c r="BL117" s="32" t="s">
        <v>18</v>
      </c>
      <c r="BM117" s="5"/>
      <c r="BN117" s="2"/>
      <c r="BO117" s="2"/>
      <c r="BP117" s="2"/>
      <c r="BQ117" s="2"/>
      <c r="BR117" s="2"/>
      <c r="BS117" s="2"/>
      <c r="BT117" s="40" t="s">
        <v>19</v>
      </c>
      <c r="BU117" s="41" t="e">
        <f>+BU116/BU113</f>
        <v>#DIV/0!</v>
      </c>
      <c r="BV117" s="52"/>
      <c r="BY117" s="32" t="s">
        <v>18</v>
      </c>
      <c r="BZ117" s="5"/>
      <c r="CA117" s="2"/>
      <c r="CB117" s="2"/>
      <c r="CC117" s="2"/>
      <c r="CD117" s="2"/>
      <c r="CE117" s="2"/>
      <c r="CF117" s="2"/>
      <c r="CG117" s="40" t="s">
        <v>19</v>
      </c>
      <c r="CH117" s="41" t="e">
        <f>+CH116/CH113</f>
        <v>#DIV/0!</v>
      </c>
      <c r="CI117" s="52"/>
      <c r="CJ117" s="9"/>
      <c r="CK117" s="32" t="s">
        <v>18</v>
      </c>
      <c r="CL117" s="5"/>
      <c r="CM117" s="2"/>
      <c r="CN117" s="2"/>
      <c r="CO117" s="2"/>
      <c r="CP117" s="2"/>
      <c r="CQ117" s="2"/>
      <c r="CR117" s="2"/>
      <c r="CS117" s="40" t="s">
        <v>19</v>
      </c>
      <c r="CT117" s="41" t="e">
        <f>+CT116/CT113</f>
        <v>#DIV/0!</v>
      </c>
      <c r="CU117" s="52"/>
    </row>
    <row r="118" spans="2:99" x14ac:dyDescent="0.15">
      <c r="B118" s="42" t="s">
        <v>20</v>
      </c>
      <c r="C118" s="56"/>
      <c r="D118" s="56"/>
      <c r="E118" s="56"/>
      <c r="F118" s="56"/>
      <c r="G118" s="56"/>
      <c r="H118" s="56"/>
      <c r="I118" s="56"/>
      <c r="J118" s="76" t="s">
        <v>21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20</v>
      </c>
      <c r="O118" s="55"/>
      <c r="P118" s="56"/>
      <c r="Q118" s="56"/>
      <c r="R118" s="56"/>
      <c r="S118" s="56"/>
      <c r="T118" s="56" t="s">
        <v>17</v>
      </c>
      <c r="U118" s="56" t="s">
        <v>17</v>
      </c>
      <c r="V118" s="76" t="s">
        <v>21</v>
      </c>
      <c r="W118" s="44" t="str">
        <f>IF(T119="","OK",_xlfn.IFS(T117=U117="休","OK",W116&gt;=2,"OK",W116&gt;=2-X112,"OK",W116&lt;2,"NG"))</f>
        <v>NG</v>
      </c>
      <c r="X118" s="52"/>
      <c r="AA118" s="42" t="s">
        <v>20</v>
      </c>
      <c r="AB118" s="55"/>
      <c r="AC118" s="56"/>
      <c r="AD118" s="56"/>
      <c r="AE118" s="56"/>
      <c r="AF118" s="56"/>
      <c r="AG118" s="56"/>
      <c r="AH118" s="56"/>
      <c r="AI118" s="76" t="s">
        <v>21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20</v>
      </c>
      <c r="AN118" s="55"/>
      <c r="AO118" s="56"/>
      <c r="AP118" s="56"/>
      <c r="AQ118" s="56"/>
      <c r="AR118" s="56"/>
      <c r="AS118" s="56"/>
      <c r="AT118" s="56"/>
      <c r="AU118" s="76" t="s">
        <v>21</v>
      </c>
      <c r="AV118" s="44" t="str">
        <f>IF(AS119="","OK",_xlfn.IFS(AS117=AT117="休","OK",AV116&gt;=2,"OK",AV116&gt;=2-AW112,"OK",AV116&lt;2,"NG"))</f>
        <v>OK</v>
      </c>
      <c r="AW118" s="52"/>
      <c r="AZ118" s="42" t="s">
        <v>20</v>
      </c>
      <c r="BA118" s="55"/>
      <c r="BB118" s="56"/>
      <c r="BC118" s="56"/>
      <c r="BD118" s="56"/>
      <c r="BE118" s="56"/>
      <c r="BF118" s="56"/>
      <c r="BG118" s="56"/>
      <c r="BH118" s="76" t="s">
        <v>21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20</v>
      </c>
      <c r="BM118" s="55"/>
      <c r="BN118" s="56"/>
      <c r="BO118" s="56"/>
      <c r="BP118" s="56"/>
      <c r="BQ118" s="56"/>
      <c r="BR118" s="56"/>
      <c r="BS118" s="56"/>
      <c r="BT118" s="76" t="s">
        <v>21</v>
      </c>
      <c r="BU118" s="44" t="str">
        <f>IF(BR119="","OK",_xlfn.IFS(BR117=BS117="休","OK",BU116&gt;=2,"OK",BU116&gt;=2-BV112,"OK",BU116&lt;2,"NG"))</f>
        <v>OK</v>
      </c>
      <c r="BV118" s="52"/>
      <c r="BY118" s="42" t="s">
        <v>20</v>
      </c>
      <c r="BZ118" s="55"/>
      <c r="CA118" s="56"/>
      <c r="CB118" s="56"/>
      <c r="CC118" s="56"/>
      <c r="CD118" s="56"/>
      <c r="CE118" s="56"/>
      <c r="CF118" s="56"/>
      <c r="CG118" s="76" t="s">
        <v>21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20</v>
      </c>
      <c r="CL118" s="55"/>
      <c r="CM118" s="56"/>
      <c r="CN118" s="56"/>
      <c r="CO118" s="56"/>
      <c r="CP118" s="56"/>
      <c r="CQ118" s="56"/>
      <c r="CR118" s="56"/>
      <c r="CS118" s="76" t="s">
        <v>21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Normal="100" zoomScaleSheetLayoutView="100" workbookViewId="0">
      <selection activeCell="B5" sqref="B5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37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12</v>
      </c>
      <c r="V5" s="131"/>
      <c r="W5" s="130" t="s">
        <v>16</v>
      </c>
      <c r="X5" s="131"/>
      <c r="Y5" s="132" t="s">
        <v>22</v>
      </c>
      <c r="Z5" s="133"/>
      <c r="AB5" s="124" t="s">
        <v>23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83" t="s">
        <v>0</v>
      </c>
      <c r="C6" s="83"/>
      <c r="D6" s="83"/>
      <c r="E6" s="83"/>
      <c r="F6" s="7" t="s">
        <v>1</v>
      </c>
      <c r="G6" s="1" t="s">
        <v>2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18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83" t="s">
        <v>3</v>
      </c>
      <c r="C7" s="83"/>
      <c r="D7" s="83"/>
      <c r="E7" s="83"/>
      <c r="F7" s="7" t="s">
        <v>1</v>
      </c>
      <c r="G7" s="84">
        <v>46235</v>
      </c>
      <c r="H7" s="85"/>
      <c r="I7" s="85"/>
      <c r="J7" s="86"/>
      <c r="R7" s="9"/>
      <c r="S7" s="141" t="s">
        <v>20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24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90" t="s">
        <v>4</v>
      </c>
      <c r="C8" s="90"/>
      <c r="D8" s="90"/>
      <c r="E8" s="90"/>
      <c r="F8" s="7" t="s">
        <v>1</v>
      </c>
      <c r="G8" s="91">
        <v>46477</v>
      </c>
      <c r="H8" s="91"/>
      <c r="I8" s="91"/>
      <c r="J8" s="91"/>
      <c r="L8" s="92" t="s">
        <v>5</v>
      </c>
      <c r="M8" s="92"/>
      <c r="N8" s="92"/>
      <c r="O8" s="7" t="s">
        <v>1</v>
      </c>
      <c r="P8" s="83">
        <f>+G8-G7+1</f>
        <v>243</v>
      </c>
      <c r="Q8" s="93"/>
      <c r="R8" s="93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6</v>
      </c>
      <c r="C11" s="99">
        <f>C12</f>
        <v>46235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100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7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25</v>
      </c>
      <c r="AI13" s="31">
        <f>+COUNTIFS(C14:AG14,"土",C18:AG18,"")+COUNTIFS(C14:AG14,"日",C18:AG18,"")</f>
        <v>10</v>
      </c>
    </row>
    <row r="14" spans="2:37" x14ac:dyDescent="0.15">
      <c r="B14" s="32" t="s">
        <v>9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10</v>
      </c>
      <c r="AI14" s="31">
        <f>+COUNTIF(C18:AG18,"夏休")+COUNTIF(C18:AG18,"冬休")+COUNTIF(C18:AG18,"中止")</f>
        <v>0</v>
      </c>
    </row>
    <row r="15" spans="2:37" ht="13.5" customHeight="1" x14ac:dyDescent="0.15">
      <c r="B15" s="104" t="s">
        <v>11</v>
      </c>
      <c r="C15" s="107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16"/>
      <c r="AE15" s="101"/>
      <c r="AF15" s="101"/>
      <c r="AG15" s="119"/>
      <c r="AH15" s="34" t="s">
        <v>12</v>
      </c>
      <c r="AI15" s="35">
        <f>COUNT(C13:AG13)-AI14</f>
        <v>31</v>
      </c>
    </row>
    <row r="16" spans="2:37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17"/>
      <c r="AE16" s="102"/>
      <c r="AF16" s="102"/>
      <c r="AG16" s="120"/>
      <c r="AH16" s="34" t="s">
        <v>13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18"/>
      <c r="AE17" s="103"/>
      <c r="AF17" s="103"/>
      <c r="AG17" s="121"/>
      <c r="AH17" s="34" t="s">
        <v>14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16</v>
      </c>
      <c r="AI18" s="36">
        <f>+COUNTIF(C20:AG20,"*休")</f>
        <v>0</v>
      </c>
    </row>
    <row r="19" spans="2:36" x14ac:dyDescent="0.15">
      <c r="B19" s="32" t="s">
        <v>18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19</v>
      </c>
      <c r="AI19" s="41">
        <f>+AI18/AI15</f>
        <v>0</v>
      </c>
    </row>
    <row r="20" spans="2:36" x14ac:dyDescent="0.15">
      <c r="B20" s="42" t="s">
        <v>20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26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6</v>
      </c>
      <c r="C25" s="98">
        <f>C27</f>
        <v>46266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7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25</v>
      </c>
      <c r="AI27" s="31">
        <f>+COUNTIFS(C28:AG28,"土",C32:AG32,"")+COUNTIFS(C28:AG28,"日",C32:AG32,"")</f>
        <v>8</v>
      </c>
    </row>
    <row r="28" spans="2:36" x14ac:dyDescent="0.15">
      <c r="B28" s="32" t="s">
        <v>9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10</v>
      </c>
      <c r="AI28" s="31">
        <f>+COUNTIF(C32:AG32,"夏休")+COUNTIF(C32:AG32,"冬休")+COUNTIF(C32:AG32,"中止")</f>
        <v>0</v>
      </c>
    </row>
    <row r="29" spans="2:36" ht="13.5" customHeight="1" x14ac:dyDescent="0.15">
      <c r="B29" s="104" t="s">
        <v>11</v>
      </c>
      <c r="C29" s="11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16"/>
      <c r="AE29" s="116"/>
      <c r="AF29" s="101"/>
      <c r="AG29" s="119"/>
      <c r="AH29" s="34" t="s">
        <v>12</v>
      </c>
      <c r="AI29" s="35">
        <f>COUNT(C27:AG27)-AI28</f>
        <v>30</v>
      </c>
    </row>
    <row r="30" spans="2:36" ht="13.5" customHeight="1" x14ac:dyDescent="0.15">
      <c r="B30" s="105"/>
      <c r="C30" s="11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17"/>
      <c r="AE30" s="117"/>
      <c r="AF30" s="102"/>
      <c r="AG30" s="120"/>
      <c r="AH30" s="34" t="s">
        <v>13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106"/>
      <c r="C31" s="11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18"/>
      <c r="AE31" s="118"/>
      <c r="AF31" s="103"/>
      <c r="AG31" s="121"/>
      <c r="AH31" s="34" t="s">
        <v>14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16</v>
      </c>
      <c r="AI32" s="36">
        <f>+COUNTIF(C34:AG34,"*休")</f>
        <v>0</v>
      </c>
    </row>
    <row r="33" spans="2:36" x14ac:dyDescent="0.15">
      <c r="B33" s="32" t="s">
        <v>18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19</v>
      </c>
      <c r="AI33" s="50">
        <f>+AI32/AI29</f>
        <v>0</v>
      </c>
    </row>
    <row r="34" spans="2:36" x14ac:dyDescent="0.15">
      <c r="B34" s="42" t="s">
        <v>20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26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6</v>
      </c>
      <c r="C39" s="98">
        <f>C41</f>
        <v>46296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7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25</v>
      </c>
      <c r="AI41" s="31">
        <f>+COUNTIFS(C42:AG42,"土",C46:AG46,"")+COUNTIFS(C42:AG42,"日",C46:AG46,"")</f>
        <v>9</v>
      </c>
    </row>
    <row r="42" spans="2:36" x14ac:dyDescent="0.15">
      <c r="B42" s="32" t="s">
        <v>9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10</v>
      </c>
      <c r="AI42" s="31">
        <f>+COUNTIF(C46:AG46,"夏休")+COUNTIF(C46:AG46,"冬休")+COUNTIF(C46:AG46,"中止")</f>
        <v>0</v>
      </c>
    </row>
    <row r="43" spans="2:36" ht="13.5" customHeight="1" x14ac:dyDescent="0.15">
      <c r="B43" s="104" t="s">
        <v>11</v>
      </c>
      <c r="C43" s="11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16"/>
      <c r="AE43" s="116"/>
      <c r="AF43" s="101"/>
      <c r="AG43" s="119"/>
      <c r="AH43" s="34" t="s">
        <v>12</v>
      </c>
      <c r="AI43" s="35">
        <f>COUNT(C41:AG41)-AI42</f>
        <v>31</v>
      </c>
    </row>
    <row r="44" spans="2:36" ht="13.5" customHeight="1" x14ac:dyDescent="0.15">
      <c r="B44" s="105"/>
      <c r="C44" s="11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17"/>
      <c r="AE44" s="117"/>
      <c r="AF44" s="102"/>
      <c r="AG44" s="120"/>
      <c r="AH44" s="34" t="s">
        <v>13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106"/>
      <c r="C45" s="11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18"/>
      <c r="AE45" s="118"/>
      <c r="AF45" s="103"/>
      <c r="AG45" s="121"/>
      <c r="AH45" s="34" t="s">
        <v>14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16</v>
      </c>
      <c r="AI46" s="36">
        <f>+COUNTIF(C48:AG48,"*休")</f>
        <v>0</v>
      </c>
    </row>
    <row r="47" spans="2:36" x14ac:dyDescent="0.15">
      <c r="B47" s="32" t="s">
        <v>18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19</v>
      </c>
      <c r="AI47" s="50">
        <f>+AI46/AI43</f>
        <v>0</v>
      </c>
    </row>
    <row r="48" spans="2:36" x14ac:dyDescent="0.15">
      <c r="B48" s="42" t="s">
        <v>20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26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6</v>
      </c>
      <c r="C53" s="98">
        <f>C55</f>
        <v>46327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0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7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25</v>
      </c>
      <c r="AI55" s="31">
        <f>+COUNTIFS(C56:AG56,"土",C60:AG60,"")+COUNTIFS(C56:AG56,"日",C60:AG60,"")</f>
        <v>9</v>
      </c>
    </row>
    <row r="56" spans="2:36" x14ac:dyDescent="0.15">
      <c r="B56" s="32" t="s">
        <v>9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10</v>
      </c>
      <c r="AI56" s="31">
        <f>+COUNTIF(C60:AG60,"夏休")+COUNTIF(C60:AG60,"冬休")+COUNTIF(C60:AG60,"中止")</f>
        <v>0</v>
      </c>
    </row>
    <row r="57" spans="2:36" ht="13.5" customHeight="1" x14ac:dyDescent="0.15">
      <c r="B57" s="104" t="s">
        <v>11</v>
      </c>
      <c r="C57" s="11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16"/>
      <c r="AE57" s="116"/>
      <c r="AF57" s="101"/>
      <c r="AG57" s="119"/>
      <c r="AH57" s="34" t="s">
        <v>12</v>
      </c>
      <c r="AI57" s="35">
        <f>COUNT(C55:AG55)-AI56</f>
        <v>30</v>
      </c>
    </row>
    <row r="58" spans="2:36" ht="13.5" customHeight="1" x14ac:dyDescent="0.15">
      <c r="B58" s="105"/>
      <c r="C58" s="11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17"/>
      <c r="AE58" s="117"/>
      <c r="AF58" s="102"/>
      <c r="AG58" s="120"/>
      <c r="AH58" s="34" t="s">
        <v>13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106"/>
      <c r="C59" s="112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18"/>
      <c r="AE59" s="118"/>
      <c r="AF59" s="103"/>
      <c r="AG59" s="121"/>
      <c r="AH59" s="34" t="s">
        <v>14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16</v>
      </c>
      <c r="AI60" s="36">
        <f>+COUNTIF(C62:AG62,"*休")</f>
        <v>0</v>
      </c>
    </row>
    <row r="61" spans="2:36" x14ac:dyDescent="0.15">
      <c r="B61" s="32" t="s">
        <v>18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19</v>
      </c>
      <c r="AI61" s="50">
        <f>+AI60/AI57</f>
        <v>0</v>
      </c>
    </row>
    <row r="62" spans="2:36" x14ac:dyDescent="0.15">
      <c r="B62" s="42" t="s">
        <v>20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26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6</v>
      </c>
      <c r="C67" s="98">
        <f>C69</f>
        <v>46357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7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25</v>
      </c>
      <c r="AI69" s="31">
        <f>+COUNTIFS(C70:AG70,"土",C74:AG74,"")+COUNTIFS(C70:AG70,"日",C74:AG74,"")</f>
        <v>8</v>
      </c>
    </row>
    <row r="70" spans="2:36" x14ac:dyDescent="0.15">
      <c r="B70" s="32" t="s">
        <v>9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10</v>
      </c>
      <c r="AI70" s="31">
        <f>+COUNTIF(C74:AG74,"夏休")+COUNTIF(C74:AG74,"冬休")+COUNTIF(C74:AG74,"中止")</f>
        <v>0</v>
      </c>
    </row>
    <row r="71" spans="2:36" ht="13.5" customHeight="1" x14ac:dyDescent="0.15">
      <c r="B71" s="104" t="s">
        <v>11</v>
      </c>
      <c r="C71" s="11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16"/>
      <c r="AE71" s="116"/>
      <c r="AF71" s="101"/>
      <c r="AG71" s="119"/>
      <c r="AH71" s="34" t="s">
        <v>12</v>
      </c>
      <c r="AI71" s="35">
        <f>COUNT(C69:AG69)-AI70</f>
        <v>31</v>
      </c>
    </row>
    <row r="72" spans="2:36" ht="13.5" customHeight="1" x14ac:dyDescent="0.15">
      <c r="B72" s="105"/>
      <c r="C72" s="11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17"/>
      <c r="AE72" s="117"/>
      <c r="AF72" s="102"/>
      <c r="AG72" s="120"/>
      <c r="AH72" s="34" t="s">
        <v>13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106"/>
      <c r="C73" s="11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18"/>
      <c r="AE73" s="118"/>
      <c r="AF73" s="103"/>
      <c r="AG73" s="121"/>
      <c r="AH73" s="34" t="s">
        <v>14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16</v>
      </c>
      <c r="AI74" s="36">
        <f>+COUNTIF(C76:AG76,"*休")</f>
        <v>0</v>
      </c>
    </row>
    <row r="75" spans="2:36" x14ac:dyDescent="0.15">
      <c r="B75" s="32" t="s">
        <v>18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19</v>
      </c>
      <c r="AI75" s="50">
        <f>+AI74/AI71</f>
        <v>0</v>
      </c>
    </row>
    <row r="76" spans="2:36" x14ac:dyDescent="0.15">
      <c r="B76" s="42" t="s">
        <v>20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26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6</v>
      </c>
      <c r="C81" s="98">
        <f>C83</f>
        <v>46388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7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25</v>
      </c>
      <c r="AI83" s="31">
        <f>+COUNTIFS(C84:AG84,"土",C88:AG88,"")+COUNTIFS(C84:AG84,"日",C88:AG88,"")</f>
        <v>10</v>
      </c>
    </row>
    <row r="84" spans="2:36" x14ac:dyDescent="0.15">
      <c r="B84" s="32" t="s">
        <v>9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10</v>
      </c>
      <c r="AI84" s="31">
        <f>+COUNTIF(C88:AG88,"夏休")+COUNTIF(C88:AG88,"冬休")+COUNTIF(C88:AG88,"中止")</f>
        <v>0</v>
      </c>
    </row>
    <row r="85" spans="2:36" ht="13.5" customHeight="1" x14ac:dyDescent="0.15">
      <c r="B85" s="104" t="s">
        <v>11</v>
      </c>
      <c r="C85" s="110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16"/>
      <c r="AE85" s="116"/>
      <c r="AF85" s="101"/>
      <c r="AG85" s="119"/>
      <c r="AH85" s="34" t="s">
        <v>12</v>
      </c>
      <c r="AI85" s="35">
        <f>COUNT(C83:AG83)-AI84</f>
        <v>31</v>
      </c>
    </row>
    <row r="86" spans="2:36" ht="13.5" customHeight="1" x14ac:dyDescent="0.15">
      <c r="B86" s="105"/>
      <c r="C86" s="11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17"/>
      <c r="AE86" s="117"/>
      <c r="AF86" s="102"/>
      <c r="AG86" s="120"/>
      <c r="AH86" s="34" t="s">
        <v>13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106"/>
      <c r="C87" s="11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18"/>
      <c r="AE87" s="118"/>
      <c r="AF87" s="103"/>
      <c r="AG87" s="121"/>
      <c r="AH87" s="34" t="s">
        <v>14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16</v>
      </c>
      <c r="AI88" s="36">
        <f>+COUNTIF(C90:AG90,"*休")</f>
        <v>0</v>
      </c>
    </row>
    <row r="89" spans="2:36" x14ac:dyDescent="0.15">
      <c r="B89" s="32" t="s">
        <v>18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19</v>
      </c>
      <c r="AI89" s="50">
        <f>+AI88/AI85</f>
        <v>0</v>
      </c>
    </row>
    <row r="90" spans="2:36" x14ac:dyDescent="0.15">
      <c r="B90" s="42" t="s">
        <v>20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26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6</v>
      </c>
      <c r="C95" s="98">
        <f>C97</f>
        <v>46419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100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7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25</v>
      </c>
      <c r="AI97" s="31">
        <f>+COUNTIFS(C98:AG98,"土",C102:AG102,"")+COUNTIFS(C98:AG98,"日",C102:AG102,"")</f>
        <v>8</v>
      </c>
    </row>
    <row r="98" spans="2:36" x14ac:dyDescent="0.15">
      <c r="B98" s="32" t="s">
        <v>9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10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104" t="s">
        <v>11</v>
      </c>
      <c r="C99" s="110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16"/>
      <c r="AE99" s="116"/>
      <c r="AF99" s="101"/>
      <c r="AG99" s="119"/>
      <c r="AH99" s="34" t="s">
        <v>12</v>
      </c>
      <c r="AI99" s="35">
        <f>COUNT(C97:AG97)-AI98</f>
        <v>28</v>
      </c>
    </row>
    <row r="100" spans="2:36" ht="13.5" customHeight="1" x14ac:dyDescent="0.15">
      <c r="B100" s="105"/>
      <c r="C100" s="11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17"/>
      <c r="AE100" s="117"/>
      <c r="AF100" s="102"/>
      <c r="AG100" s="120"/>
      <c r="AH100" s="34" t="s">
        <v>13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106"/>
      <c r="C101" s="11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18"/>
      <c r="AE101" s="118"/>
      <c r="AF101" s="103"/>
      <c r="AG101" s="121"/>
      <c r="AH101" s="34" t="s">
        <v>14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16</v>
      </c>
      <c r="AI102" s="36">
        <f>+COUNTIF(C104:AG104,"*休")</f>
        <v>0</v>
      </c>
    </row>
    <row r="103" spans="2:36" x14ac:dyDescent="0.15">
      <c r="B103" s="32" t="s">
        <v>18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19</v>
      </c>
      <c r="AI103" s="50">
        <f>+AI102/AI99</f>
        <v>0</v>
      </c>
    </row>
    <row r="104" spans="2:36" x14ac:dyDescent="0.15">
      <c r="B104" s="42" t="s">
        <v>20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26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6</v>
      </c>
      <c r="C109" s="98">
        <f>C111</f>
        <v>46447</v>
      </c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100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7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25</v>
      </c>
      <c r="AI111" s="31">
        <f>+COUNTIFS(C112:AG112,"土",C116:AG116,"")+COUNTIFS(C112:AG112,"日",C116:AG116,"")</f>
        <v>8</v>
      </c>
    </row>
    <row r="112" spans="2:36" x14ac:dyDescent="0.15">
      <c r="B112" s="32" t="s">
        <v>9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10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104" t="s">
        <v>11</v>
      </c>
      <c r="C113" s="110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16"/>
      <c r="AE113" s="116"/>
      <c r="AF113" s="101"/>
      <c r="AG113" s="119"/>
      <c r="AH113" s="34" t="s">
        <v>12</v>
      </c>
      <c r="AI113" s="35">
        <f>COUNT(C111:AG111)-AI112</f>
        <v>31</v>
      </c>
    </row>
    <row r="114" spans="2:36" ht="13.5" customHeight="1" x14ac:dyDescent="0.15">
      <c r="B114" s="105"/>
      <c r="C114" s="111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17"/>
      <c r="AE114" s="117"/>
      <c r="AF114" s="102"/>
      <c r="AG114" s="120"/>
      <c r="AH114" s="34" t="s">
        <v>13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106"/>
      <c r="C115" s="11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18"/>
      <c r="AE115" s="118"/>
      <c r="AF115" s="103"/>
      <c r="AG115" s="121"/>
      <c r="AH115" s="34" t="s">
        <v>14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16</v>
      </c>
      <c r="AI116" s="36">
        <f>+COUNTIF(C118:AG118,"*休")</f>
        <v>0</v>
      </c>
    </row>
    <row r="117" spans="2:36" x14ac:dyDescent="0.15">
      <c r="B117" s="32" t="s">
        <v>18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19</v>
      </c>
      <c r="AI117" s="50">
        <f>+AI116/AI113</f>
        <v>0</v>
      </c>
    </row>
    <row r="118" spans="2:36" x14ac:dyDescent="0.15">
      <c r="B118" s="42" t="s">
        <v>20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26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6</v>
      </c>
      <c r="C123" s="98" t="str">
        <f>C125</f>
        <v/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100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7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25</v>
      </c>
      <c r="AI125" s="31">
        <f>+COUNTIFS(C126:AG126,"土",C130:AG130,"")+COUNTIFS(C126:AG126,"日",C130:AG130,"")</f>
        <v>0</v>
      </c>
    </row>
    <row r="126" spans="2:36" x14ac:dyDescent="0.15">
      <c r="B126" s="32" t="s">
        <v>9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10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104" t="s">
        <v>11</v>
      </c>
      <c r="C127" s="11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16"/>
      <c r="AE127" s="116"/>
      <c r="AF127" s="101"/>
      <c r="AG127" s="119"/>
      <c r="AH127" s="34" t="s">
        <v>12</v>
      </c>
      <c r="AI127" s="35">
        <f>COUNT(C125:AG125)-AI126</f>
        <v>0</v>
      </c>
    </row>
    <row r="128" spans="2:36" ht="13.5" customHeight="1" x14ac:dyDescent="0.15">
      <c r="B128" s="105"/>
      <c r="C128" s="11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17"/>
      <c r="AE128" s="117"/>
      <c r="AF128" s="102"/>
      <c r="AG128" s="120"/>
      <c r="AH128" s="34" t="s">
        <v>13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106"/>
      <c r="C129" s="11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18"/>
      <c r="AE129" s="118"/>
      <c r="AF129" s="103"/>
      <c r="AG129" s="121"/>
      <c r="AH129" s="34" t="s">
        <v>14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16</v>
      </c>
      <c r="AI130" s="36">
        <f>+COUNTIF(C132:AG132,"*休")</f>
        <v>0</v>
      </c>
    </row>
    <row r="131" spans="2:36" x14ac:dyDescent="0.15">
      <c r="B131" s="32" t="s">
        <v>18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19</v>
      </c>
      <c r="AI131" s="50" t="e">
        <f>+AI130/AI127</f>
        <v>#DIV/0!</v>
      </c>
    </row>
    <row r="132" spans="2:36" x14ac:dyDescent="0.15">
      <c r="B132" s="42" t="s">
        <v>20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26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6</v>
      </c>
      <c r="C137" s="98" t="e">
        <f>C139</f>
        <v>#VALUE!</v>
      </c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100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7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25</v>
      </c>
      <c r="AI139" s="31">
        <f>+COUNTIFS(C140:AG140,"土",C144:AG144,"")+COUNTIFS(C140:AG140,"日",C144:AG144,"")</f>
        <v>0</v>
      </c>
    </row>
    <row r="140" spans="2:36" x14ac:dyDescent="0.15">
      <c r="B140" s="32" t="s">
        <v>9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10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104" t="s">
        <v>11</v>
      </c>
      <c r="C141" s="110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16"/>
      <c r="AE141" s="116"/>
      <c r="AF141" s="101"/>
      <c r="AG141" s="119"/>
      <c r="AH141" s="34" t="s">
        <v>12</v>
      </c>
      <c r="AI141" s="35">
        <f>COUNT(C139:AG139)-AI140</f>
        <v>0</v>
      </c>
    </row>
    <row r="142" spans="2:36" ht="13.5" customHeight="1" x14ac:dyDescent="0.15">
      <c r="B142" s="105"/>
      <c r="C142" s="111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17"/>
      <c r="AE142" s="117"/>
      <c r="AF142" s="102"/>
      <c r="AG142" s="120"/>
      <c r="AH142" s="34" t="s">
        <v>13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106"/>
      <c r="C143" s="112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18"/>
      <c r="AE143" s="118"/>
      <c r="AF143" s="103"/>
      <c r="AG143" s="121"/>
      <c r="AH143" s="34" t="s">
        <v>14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16</v>
      </c>
      <c r="AI144" s="36">
        <f>+COUNTIF(C146:AG146,"*休")</f>
        <v>0</v>
      </c>
    </row>
    <row r="145" spans="2:36" x14ac:dyDescent="0.15">
      <c r="B145" s="32" t="s">
        <v>18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19</v>
      </c>
      <c r="AI145" s="50" t="e">
        <f>+AI144/AI141</f>
        <v>#DIV/0!</v>
      </c>
    </row>
    <row r="146" spans="2:36" x14ac:dyDescent="0.15">
      <c r="B146" s="42" t="s">
        <v>20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26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6</v>
      </c>
      <c r="C151" s="98" t="e">
        <f>C153</f>
        <v>#VALUE!</v>
      </c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100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7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25</v>
      </c>
      <c r="AI153" s="31">
        <f>+COUNTIFS(C154:AG154,"土",C158:AG158,"")+COUNTIFS(C154:AG154,"日",C158:AG158,"")</f>
        <v>0</v>
      </c>
    </row>
    <row r="154" spans="2:36" x14ac:dyDescent="0.15">
      <c r="B154" s="32" t="s">
        <v>9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10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104" t="s">
        <v>11</v>
      </c>
      <c r="C155" s="110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16"/>
      <c r="AE155" s="116"/>
      <c r="AF155" s="101"/>
      <c r="AG155" s="119"/>
      <c r="AH155" s="34" t="s">
        <v>12</v>
      </c>
      <c r="AI155" s="35">
        <f>COUNT(C153:AG153)-AI154</f>
        <v>0</v>
      </c>
    </row>
    <row r="156" spans="2:36" ht="13.5" customHeight="1" x14ac:dyDescent="0.15">
      <c r="B156" s="105"/>
      <c r="C156" s="111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17"/>
      <c r="AE156" s="117"/>
      <c r="AF156" s="102"/>
      <c r="AG156" s="120"/>
      <c r="AH156" s="34" t="s">
        <v>13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106"/>
      <c r="C157" s="112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18"/>
      <c r="AE157" s="118"/>
      <c r="AF157" s="103"/>
      <c r="AG157" s="121"/>
      <c r="AH157" s="34" t="s">
        <v>14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16</v>
      </c>
      <c r="AI158" s="36">
        <f>+COUNTIF(C160:AG160,"*休")</f>
        <v>0</v>
      </c>
    </row>
    <row r="159" spans="2:36" x14ac:dyDescent="0.15">
      <c r="B159" s="32" t="s">
        <v>18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19</v>
      </c>
      <c r="AI159" s="50" t="e">
        <f>+AI158/AI155</f>
        <v>#DIV/0!</v>
      </c>
    </row>
    <row r="160" spans="2:36" x14ac:dyDescent="0.15">
      <c r="B160" s="42" t="s">
        <v>20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26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6</v>
      </c>
      <c r="C165" s="98" t="e">
        <f>C167</f>
        <v>#VALUE!</v>
      </c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100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7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25</v>
      </c>
      <c r="AI167" s="31">
        <f>+COUNTIFS(C168:AG168,"土",C172:AG172,"")+COUNTIFS(C168:AG168,"日",C172:AG172,"")</f>
        <v>0</v>
      </c>
    </row>
    <row r="168" spans="2:36" x14ac:dyDescent="0.15">
      <c r="B168" s="32" t="s">
        <v>9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10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104" t="s">
        <v>11</v>
      </c>
      <c r="C169" s="110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16"/>
      <c r="AE169" s="116"/>
      <c r="AF169" s="101"/>
      <c r="AG169" s="119"/>
      <c r="AH169" s="34" t="s">
        <v>12</v>
      </c>
      <c r="AI169" s="35">
        <f>COUNT(C167:AG167)-AI168</f>
        <v>0</v>
      </c>
    </row>
    <row r="170" spans="2:36" ht="13.5" customHeight="1" x14ac:dyDescent="0.15">
      <c r="B170" s="105"/>
      <c r="C170" s="11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17"/>
      <c r="AE170" s="117"/>
      <c r="AF170" s="102"/>
      <c r="AG170" s="120"/>
      <c r="AH170" s="34" t="s">
        <v>13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106"/>
      <c r="C171" s="11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18"/>
      <c r="AE171" s="118"/>
      <c r="AF171" s="103"/>
      <c r="AG171" s="121"/>
      <c r="AH171" s="34" t="s">
        <v>14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16</v>
      </c>
      <c r="AI172" s="36">
        <f>+COUNTIF(C174:AG174,"*休")</f>
        <v>0</v>
      </c>
    </row>
    <row r="173" spans="2:36" x14ac:dyDescent="0.15">
      <c r="B173" s="32" t="s">
        <v>18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19</v>
      </c>
      <c r="AI173" s="50" t="e">
        <f>+AI172/AI169</f>
        <v>#DIV/0!</v>
      </c>
    </row>
    <row r="174" spans="2:36" x14ac:dyDescent="0.15">
      <c r="B174" s="42" t="s">
        <v>20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26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6</v>
      </c>
      <c r="C179" s="98" t="e">
        <f>C181</f>
        <v>#VALUE!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100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7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25</v>
      </c>
      <c r="AI181" s="31">
        <f>+COUNTIFS(C182:AG182,"土",C186:AG186,"")+COUNTIFS(C182:AG182,"日",C186:AG186,"")</f>
        <v>0</v>
      </c>
    </row>
    <row r="182" spans="2:36" x14ac:dyDescent="0.15">
      <c r="B182" s="32" t="s">
        <v>9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10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104" t="s">
        <v>11</v>
      </c>
      <c r="C183" s="110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16"/>
      <c r="AE183" s="116"/>
      <c r="AF183" s="101"/>
      <c r="AG183" s="119"/>
      <c r="AH183" s="34" t="s">
        <v>12</v>
      </c>
      <c r="AI183" s="35">
        <f>COUNT(C181:AG181)-AI182</f>
        <v>0</v>
      </c>
    </row>
    <row r="184" spans="2:36" ht="13.5" customHeight="1" x14ac:dyDescent="0.15">
      <c r="B184" s="105"/>
      <c r="C184" s="11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17"/>
      <c r="AE184" s="117"/>
      <c r="AF184" s="102"/>
      <c r="AG184" s="120"/>
      <c r="AH184" s="34" t="s">
        <v>13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106"/>
      <c r="C185" s="112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18"/>
      <c r="AE185" s="118"/>
      <c r="AF185" s="103"/>
      <c r="AG185" s="121"/>
      <c r="AH185" s="34" t="s">
        <v>14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16</v>
      </c>
      <c r="AI186" s="36">
        <f>+COUNTIF(C188:AG188,"*休")</f>
        <v>0</v>
      </c>
    </row>
    <row r="187" spans="2:36" x14ac:dyDescent="0.15">
      <c r="B187" s="32" t="s">
        <v>18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19</v>
      </c>
      <c r="AI187" s="50" t="e">
        <f>+AI186/AI183</f>
        <v>#DIV/0!</v>
      </c>
    </row>
    <row r="188" spans="2:36" x14ac:dyDescent="0.15">
      <c r="B188" s="42" t="s">
        <v>20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26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6</v>
      </c>
      <c r="C193" s="98" t="e">
        <f>C195</f>
        <v>#VALUE!</v>
      </c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100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7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25</v>
      </c>
      <c r="AI195" s="31">
        <f>+COUNTIFS(C196:AG196,"土",C200:AG200,"")+COUNTIFS(C196:AG196,"日",C200:AG200,"")</f>
        <v>0</v>
      </c>
    </row>
    <row r="196" spans="2:36" x14ac:dyDescent="0.15">
      <c r="B196" s="32" t="s">
        <v>9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10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104" t="s">
        <v>11</v>
      </c>
      <c r="C197" s="110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16"/>
      <c r="AE197" s="116"/>
      <c r="AF197" s="101"/>
      <c r="AG197" s="119"/>
      <c r="AH197" s="34" t="s">
        <v>12</v>
      </c>
      <c r="AI197" s="35">
        <f>COUNT(C195:AG195)-AI196</f>
        <v>0</v>
      </c>
    </row>
    <row r="198" spans="2:36" ht="13.5" customHeight="1" x14ac:dyDescent="0.15">
      <c r="B198" s="105"/>
      <c r="C198" s="11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17"/>
      <c r="AE198" s="117"/>
      <c r="AF198" s="102"/>
      <c r="AG198" s="120"/>
      <c r="AH198" s="34" t="s">
        <v>13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106"/>
      <c r="C199" s="112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18"/>
      <c r="AE199" s="118"/>
      <c r="AF199" s="103"/>
      <c r="AG199" s="121"/>
      <c r="AH199" s="34" t="s">
        <v>14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16</v>
      </c>
      <c r="AI200" s="36">
        <f>+COUNTIF(C202:AG202,"*休")</f>
        <v>0</v>
      </c>
    </row>
    <row r="201" spans="2:36" x14ac:dyDescent="0.15">
      <c r="B201" s="32" t="s">
        <v>18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19</v>
      </c>
      <c r="AI201" s="50" t="e">
        <f>+AI200/AI197</f>
        <v>#DIV/0!</v>
      </c>
    </row>
    <row r="202" spans="2:36" x14ac:dyDescent="0.15">
      <c r="B202" s="42" t="s">
        <v>20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26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6</v>
      </c>
      <c r="C207" s="98" t="e">
        <f>C209</f>
        <v>#VALUE!</v>
      </c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100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7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25</v>
      </c>
      <c r="AI209" s="31">
        <f>+COUNTIFS(C210:AG210,"土",C214:AG214,"")+COUNTIFS(C210:AG210,"日",C214:AG214,"")</f>
        <v>0</v>
      </c>
    </row>
    <row r="210" spans="2:36" x14ac:dyDescent="0.15">
      <c r="B210" s="32" t="s">
        <v>9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10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104" t="s">
        <v>11</v>
      </c>
      <c r="C211" s="110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16"/>
      <c r="AE211" s="116"/>
      <c r="AF211" s="101"/>
      <c r="AG211" s="119"/>
      <c r="AH211" s="34" t="s">
        <v>12</v>
      </c>
      <c r="AI211" s="35">
        <f>COUNT(C209:AG209)-AI210</f>
        <v>0</v>
      </c>
    </row>
    <row r="212" spans="2:36" ht="13.5" customHeight="1" x14ac:dyDescent="0.15">
      <c r="B212" s="105"/>
      <c r="C212" s="11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17"/>
      <c r="AF212" s="102"/>
      <c r="AG212" s="120"/>
      <c r="AH212" s="34" t="s">
        <v>13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106"/>
      <c r="C213" s="112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18"/>
      <c r="AE213" s="118"/>
      <c r="AF213" s="103"/>
      <c r="AG213" s="121"/>
      <c r="AH213" s="34" t="s">
        <v>14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16</v>
      </c>
      <c r="AI214" s="36">
        <f>+COUNTIF(C216:AG216,"*休")</f>
        <v>0</v>
      </c>
    </row>
    <row r="215" spans="2:36" x14ac:dyDescent="0.15">
      <c r="B215" s="32" t="s">
        <v>18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19</v>
      </c>
      <c r="AI215" s="50" t="e">
        <f>+AI214/AI211</f>
        <v>#DIV/0!</v>
      </c>
    </row>
    <row r="216" spans="2:36" x14ac:dyDescent="0.15">
      <c r="B216" s="42" t="s">
        <v>20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26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6</v>
      </c>
      <c r="C221" s="98" t="e">
        <f>C223</f>
        <v>#VALUE!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100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7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25</v>
      </c>
      <c r="AI223" s="31">
        <f>+COUNTIFS(C224:AG224,"土",C228:AG228,"")+COUNTIFS(C224:AG224,"日",C228:AG228,"")</f>
        <v>0</v>
      </c>
    </row>
    <row r="224" spans="2:36" x14ac:dyDescent="0.15">
      <c r="B224" s="32" t="s">
        <v>9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10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104" t="s">
        <v>11</v>
      </c>
      <c r="C225" s="110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16"/>
      <c r="AE225" s="116"/>
      <c r="AF225" s="101"/>
      <c r="AG225" s="119"/>
      <c r="AH225" s="34" t="s">
        <v>12</v>
      </c>
      <c r="AI225" s="35">
        <f>COUNT(C223:AG223)-AI224</f>
        <v>0</v>
      </c>
    </row>
    <row r="226" spans="2:36" ht="13.5" customHeight="1" x14ac:dyDescent="0.15">
      <c r="B226" s="105"/>
      <c r="C226" s="11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17"/>
      <c r="AE226" s="117"/>
      <c r="AF226" s="102"/>
      <c r="AG226" s="120"/>
      <c r="AH226" s="34" t="s">
        <v>13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106"/>
      <c r="C227" s="112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18"/>
      <c r="AE227" s="118"/>
      <c r="AF227" s="103"/>
      <c r="AG227" s="121"/>
      <c r="AH227" s="34" t="s">
        <v>14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16</v>
      </c>
      <c r="AI228" s="36">
        <f>+COUNTIF(C230:AG230,"*休")</f>
        <v>0</v>
      </c>
    </row>
    <row r="229" spans="2:36" x14ac:dyDescent="0.15">
      <c r="B229" s="32" t="s">
        <v>18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19</v>
      </c>
      <c r="AI229" s="50" t="e">
        <f>+AI228/AI225</f>
        <v>#DIV/0!</v>
      </c>
    </row>
    <row r="230" spans="2:36" x14ac:dyDescent="0.15">
      <c r="B230" s="42" t="s">
        <v>20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26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6</v>
      </c>
      <c r="C235" s="98" t="e">
        <f>C237</f>
        <v>#VALUE!</v>
      </c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100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7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25</v>
      </c>
      <c r="AI237" s="31">
        <f>+COUNTIFS(C238:AG238,"土",C242:AG242,"")+COUNTIFS(C238:AG238,"日",C242:AG242,"")</f>
        <v>0</v>
      </c>
    </row>
    <row r="238" spans="2:36" x14ac:dyDescent="0.15">
      <c r="B238" s="32" t="s">
        <v>9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10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104" t="s">
        <v>11</v>
      </c>
      <c r="C239" s="110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16"/>
      <c r="AE239" s="116"/>
      <c r="AF239" s="101"/>
      <c r="AG239" s="119"/>
      <c r="AH239" s="34" t="s">
        <v>12</v>
      </c>
      <c r="AI239" s="35">
        <f>COUNT(C237:AG237)-AI238</f>
        <v>0</v>
      </c>
    </row>
    <row r="240" spans="2:36" ht="13.5" customHeight="1" x14ac:dyDescent="0.15">
      <c r="B240" s="105"/>
      <c r="C240" s="111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17"/>
      <c r="AE240" s="117"/>
      <c r="AF240" s="102"/>
      <c r="AG240" s="120"/>
      <c r="AH240" s="34" t="s">
        <v>13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106"/>
      <c r="C241" s="112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18"/>
      <c r="AE241" s="118"/>
      <c r="AF241" s="103"/>
      <c r="AG241" s="121"/>
      <c r="AH241" s="34" t="s">
        <v>14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16</v>
      </c>
      <c r="AI242" s="36">
        <f>+COUNTIF(C244:AG244,"*休")</f>
        <v>0</v>
      </c>
    </row>
    <row r="243" spans="2:36" x14ac:dyDescent="0.15">
      <c r="B243" s="32" t="s">
        <v>18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19</v>
      </c>
      <c r="AI243" s="50" t="e">
        <f>+AI242/AI239</f>
        <v>#DIV/0!</v>
      </c>
    </row>
    <row r="244" spans="2:36" x14ac:dyDescent="0.15">
      <c r="B244" s="42" t="s">
        <v>20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26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6</v>
      </c>
      <c r="C249" s="98" t="e">
        <f>C251</f>
        <v>#VALUE!</v>
      </c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100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7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25</v>
      </c>
      <c r="AI251" s="31">
        <f>+COUNTIFS(C252:AG252,"土",C256:AG256,"")+COUNTIFS(C252:AG252,"日",C256:AG256,"")</f>
        <v>0</v>
      </c>
    </row>
    <row r="252" spans="2:36" x14ac:dyDescent="0.15">
      <c r="B252" s="32" t="s">
        <v>9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10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104" t="s">
        <v>11</v>
      </c>
      <c r="C253" s="110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16"/>
      <c r="AE253" s="116"/>
      <c r="AF253" s="101"/>
      <c r="AG253" s="119"/>
      <c r="AH253" s="34" t="s">
        <v>12</v>
      </c>
      <c r="AI253" s="35">
        <f>COUNT(C251:AG251)-AI252</f>
        <v>0</v>
      </c>
    </row>
    <row r="254" spans="2:36" ht="13.5" customHeight="1" x14ac:dyDescent="0.15">
      <c r="B254" s="105"/>
      <c r="C254" s="111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17"/>
      <c r="AE254" s="117"/>
      <c r="AF254" s="102"/>
      <c r="AG254" s="120"/>
      <c r="AH254" s="34" t="s">
        <v>13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106"/>
      <c r="C255" s="112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18"/>
      <c r="AE255" s="118"/>
      <c r="AF255" s="103"/>
      <c r="AG255" s="121"/>
      <c r="AH255" s="34" t="s">
        <v>14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16</v>
      </c>
      <c r="AI256" s="36">
        <f>+COUNTIF(C258:AG258,"*休")</f>
        <v>0</v>
      </c>
    </row>
    <row r="257" spans="2:36" x14ac:dyDescent="0.15">
      <c r="B257" s="32" t="s">
        <v>18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19</v>
      </c>
      <c r="AI257" s="50" t="e">
        <f>+AI256/AI253</f>
        <v>#DIV/0!</v>
      </c>
    </row>
    <row r="258" spans="2:36" x14ac:dyDescent="0.15">
      <c r="B258" s="42" t="s">
        <v>20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26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6</v>
      </c>
      <c r="C263" s="98" t="e">
        <f>C265</f>
        <v>#VALUE!</v>
      </c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100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7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25</v>
      </c>
      <c r="AI265" s="31">
        <f>+COUNTIFS(C266:AG266,"土",C270:AG270,"")+COUNTIFS(C266:AG266,"日",C270:AG270,"")</f>
        <v>0</v>
      </c>
    </row>
    <row r="266" spans="2:36" x14ac:dyDescent="0.15">
      <c r="B266" s="32" t="s">
        <v>9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10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104" t="s">
        <v>11</v>
      </c>
      <c r="C267" s="110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16"/>
      <c r="AE267" s="116"/>
      <c r="AF267" s="101"/>
      <c r="AG267" s="119"/>
      <c r="AH267" s="34" t="s">
        <v>12</v>
      </c>
      <c r="AI267" s="35">
        <f>COUNT(C265:AG265)-AI266</f>
        <v>0</v>
      </c>
    </row>
    <row r="268" spans="2:36" ht="13.5" customHeight="1" x14ac:dyDescent="0.15">
      <c r="B268" s="105"/>
      <c r="C268" s="111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17"/>
      <c r="AE268" s="117"/>
      <c r="AF268" s="102"/>
      <c r="AG268" s="120"/>
      <c r="AH268" s="34" t="s">
        <v>13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106"/>
      <c r="C269" s="112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18"/>
      <c r="AE269" s="118"/>
      <c r="AF269" s="103"/>
      <c r="AG269" s="121"/>
      <c r="AH269" s="34" t="s">
        <v>14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16</v>
      </c>
      <c r="AI270" s="36">
        <f>+COUNTIF(C272:AG272,"*休")</f>
        <v>0</v>
      </c>
    </row>
    <row r="271" spans="2:36" x14ac:dyDescent="0.15">
      <c r="B271" s="32" t="s">
        <v>18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19</v>
      </c>
      <c r="AI271" s="50" t="e">
        <f>+AI270/AI267</f>
        <v>#DIV/0!</v>
      </c>
    </row>
    <row r="272" spans="2:36" x14ac:dyDescent="0.15">
      <c r="B272" s="42" t="s">
        <v>20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26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6</v>
      </c>
      <c r="C277" s="98" t="e">
        <f>C279</f>
        <v>#VALUE!</v>
      </c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100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7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25</v>
      </c>
      <c r="AI279" s="31">
        <f>+COUNTIFS(C280:AG280,"土",C284:AG284,"")+COUNTIFS(C280:AG280,"日",C284:AG284,"")</f>
        <v>0</v>
      </c>
    </row>
    <row r="280" spans="2:36" x14ac:dyDescent="0.15">
      <c r="B280" s="32" t="s">
        <v>9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10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104" t="s">
        <v>11</v>
      </c>
      <c r="C281" s="110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16"/>
      <c r="AE281" s="116"/>
      <c r="AF281" s="101"/>
      <c r="AG281" s="119"/>
      <c r="AH281" s="34" t="s">
        <v>12</v>
      </c>
      <c r="AI281" s="35">
        <f>COUNT(C279:AG279)-AI280</f>
        <v>0</v>
      </c>
    </row>
    <row r="282" spans="2:36" ht="13.5" customHeight="1" x14ac:dyDescent="0.15">
      <c r="B282" s="105"/>
      <c r="C282" s="111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17"/>
      <c r="AE282" s="117"/>
      <c r="AF282" s="102"/>
      <c r="AG282" s="120"/>
      <c r="AH282" s="34" t="s">
        <v>13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106"/>
      <c r="C283" s="112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18"/>
      <c r="AE283" s="118"/>
      <c r="AF283" s="103"/>
      <c r="AG283" s="121"/>
      <c r="AH283" s="34" t="s">
        <v>14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16</v>
      </c>
      <c r="AI284" s="36">
        <f>+COUNTIF(C286:AG286,"*休")</f>
        <v>0</v>
      </c>
    </row>
    <row r="285" spans="2:36" x14ac:dyDescent="0.15">
      <c r="B285" s="32" t="s">
        <v>18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19</v>
      </c>
      <c r="AI285" s="50" t="e">
        <f>+AI284/AI281</f>
        <v>#DIV/0!</v>
      </c>
    </row>
    <row r="286" spans="2:36" x14ac:dyDescent="0.15">
      <c r="B286" s="42" t="s">
        <v>20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26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6</v>
      </c>
      <c r="C291" s="98" t="e">
        <f>C293</f>
        <v>#VALUE!</v>
      </c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100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7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25</v>
      </c>
      <c r="AI293" s="31">
        <f>+COUNTIFS(C294:AG294,"土",C298:AG298,"")+COUNTIFS(C294:AG294,"日",C298:AG298,"")</f>
        <v>0</v>
      </c>
    </row>
    <row r="294" spans="2:36" x14ac:dyDescent="0.15">
      <c r="B294" s="32" t="s">
        <v>9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10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104" t="s">
        <v>11</v>
      </c>
      <c r="C295" s="110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16"/>
      <c r="AE295" s="116"/>
      <c r="AF295" s="101"/>
      <c r="AG295" s="119"/>
      <c r="AH295" s="34" t="s">
        <v>12</v>
      </c>
      <c r="AI295" s="35">
        <f>COUNT(C293:AG293)-AI294</f>
        <v>0</v>
      </c>
    </row>
    <row r="296" spans="2:36" ht="13.5" customHeight="1" x14ac:dyDescent="0.15">
      <c r="B296" s="105"/>
      <c r="C296" s="111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17"/>
      <c r="AE296" s="117"/>
      <c r="AF296" s="102"/>
      <c r="AG296" s="120"/>
      <c r="AH296" s="34" t="s">
        <v>13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106"/>
      <c r="C297" s="112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18"/>
      <c r="AE297" s="118"/>
      <c r="AF297" s="103"/>
      <c r="AG297" s="121"/>
      <c r="AH297" s="34" t="s">
        <v>14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16</v>
      </c>
      <c r="AI298" s="36">
        <f>+COUNTIF(C300:AG300,"*休")</f>
        <v>0</v>
      </c>
    </row>
    <row r="299" spans="2:36" x14ac:dyDescent="0.15">
      <c r="B299" s="32" t="s">
        <v>18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19</v>
      </c>
      <c r="AI299" s="50" t="e">
        <f>+AI298/AI295</f>
        <v>#DIV/0!</v>
      </c>
    </row>
    <row r="300" spans="2:36" x14ac:dyDescent="0.15">
      <c r="B300" s="42" t="s">
        <v>20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26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topLeftCell="A61" workbookViewId="0">
      <selection activeCell="I6" sqref="I6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27</v>
      </c>
      <c r="I1" s="149"/>
    </row>
    <row r="2" spans="1:9" ht="18" customHeight="1" x14ac:dyDescent="0.15">
      <c r="A2" s="61"/>
      <c r="B2" s="61" t="s">
        <v>28</v>
      </c>
      <c r="C2" s="61" t="s">
        <v>29</v>
      </c>
      <c r="D2" s="61" t="s">
        <v>30</v>
      </c>
      <c r="E2" s="61" t="s">
        <v>31</v>
      </c>
      <c r="F2" s="61" t="s">
        <v>32</v>
      </c>
      <c r="G2" s="62"/>
      <c r="H2" s="60" t="s">
        <v>33</v>
      </c>
      <c r="I2" s="60" t="s">
        <v>34</v>
      </c>
    </row>
    <row r="3" spans="1:9" ht="18" customHeight="1" x14ac:dyDescent="0.15">
      <c r="A3" s="146" t="s">
        <v>35</v>
      </c>
      <c r="B3" s="58"/>
      <c r="C3" s="58"/>
      <c r="D3" s="58"/>
      <c r="E3" s="58"/>
      <c r="F3" s="58"/>
      <c r="G3" s="62"/>
      <c r="H3" s="59">
        <v>45292</v>
      </c>
      <c r="I3" s="58" t="s">
        <v>36</v>
      </c>
    </row>
    <row r="4" spans="1:9" ht="18" customHeight="1" x14ac:dyDescent="0.15">
      <c r="A4" s="147"/>
      <c r="B4" s="58" t="s">
        <v>37</v>
      </c>
      <c r="C4" s="58" t="s">
        <v>37</v>
      </c>
      <c r="D4" s="58" t="s">
        <v>37</v>
      </c>
      <c r="E4" s="58" t="s">
        <v>38</v>
      </c>
      <c r="F4" s="58" t="s">
        <v>38</v>
      </c>
      <c r="G4" s="62"/>
      <c r="H4" s="59">
        <v>45299</v>
      </c>
      <c r="I4" s="58" t="s">
        <v>39</v>
      </c>
    </row>
    <row r="5" spans="1:9" ht="18" customHeight="1" x14ac:dyDescent="0.15">
      <c r="A5" s="148"/>
      <c r="B5" s="58"/>
      <c r="C5" s="58"/>
      <c r="D5" s="58"/>
      <c r="E5" s="58"/>
      <c r="F5" s="58" t="s">
        <v>40</v>
      </c>
      <c r="G5" s="62"/>
      <c r="H5" s="59">
        <v>45333</v>
      </c>
      <c r="I5" s="58" t="s">
        <v>41</v>
      </c>
    </row>
    <row r="6" spans="1:9" ht="18" customHeight="1" x14ac:dyDescent="0.15">
      <c r="H6" s="59">
        <v>45334</v>
      </c>
      <c r="I6" s="58" t="s">
        <v>42</v>
      </c>
    </row>
    <row r="7" spans="1:9" ht="18" customHeight="1" x14ac:dyDescent="0.15">
      <c r="H7" s="59">
        <v>45345</v>
      </c>
      <c r="I7" s="58" t="s">
        <v>43</v>
      </c>
    </row>
    <row r="8" spans="1:9" ht="18" customHeight="1" x14ac:dyDescent="0.15">
      <c r="H8" s="59">
        <v>45371</v>
      </c>
      <c r="I8" s="58" t="s">
        <v>44</v>
      </c>
    </row>
    <row r="9" spans="1:9" ht="18" customHeight="1" x14ac:dyDescent="0.15">
      <c r="H9" s="59">
        <v>45411</v>
      </c>
      <c r="I9" s="58" t="s">
        <v>45</v>
      </c>
    </row>
    <row r="10" spans="1:9" ht="18" customHeight="1" x14ac:dyDescent="0.15">
      <c r="H10" s="59">
        <v>45415</v>
      </c>
      <c r="I10" s="58" t="s">
        <v>46</v>
      </c>
    </row>
    <row r="11" spans="1:9" ht="18" customHeight="1" x14ac:dyDescent="0.15">
      <c r="H11" s="59">
        <v>45416</v>
      </c>
      <c r="I11" s="58" t="s">
        <v>47</v>
      </c>
    </row>
    <row r="12" spans="1:9" ht="18" customHeight="1" x14ac:dyDescent="0.15">
      <c r="H12" s="59">
        <v>45417</v>
      </c>
      <c r="I12" s="58" t="s">
        <v>48</v>
      </c>
    </row>
    <row r="13" spans="1:9" ht="18" customHeight="1" x14ac:dyDescent="0.15">
      <c r="H13" s="59">
        <v>45418</v>
      </c>
      <c r="I13" s="58" t="s">
        <v>42</v>
      </c>
    </row>
    <row r="14" spans="1:9" ht="18" customHeight="1" x14ac:dyDescent="0.15">
      <c r="H14" s="59">
        <v>45488</v>
      </c>
      <c r="I14" s="58" t="s">
        <v>49</v>
      </c>
    </row>
    <row r="15" spans="1:9" ht="18" customHeight="1" x14ac:dyDescent="0.15">
      <c r="H15" s="59">
        <v>45515</v>
      </c>
      <c r="I15" s="58" t="s">
        <v>50</v>
      </c>
    </row>
    <row r="16" spans="1:9" ht="18" customHeight="1" x14ac:dyDescent="0.15">
      <c r="H16" s="59">
        <v>45516</v>
      </c>
      <c r="I16" s="58" t="s">
        <v>42</v>
      </c>
    </row>
    <row r="17" spans="8:9" ht="18" customHeight="1" x14ac:dyDescent="0.15">
      <c r="H17" s="59">
        <v>45551</v>
      </c>
      <c r="I17" s="58" t="s">
        <v>51</v>
      </c>
    </row>
    <row r="18" spans="8:9" ht="18" customHeight="1" x14ac:dyDescent="0.15">
      <c r="H18" s="59">
        <v>45557</v>
      </c>
      <c r="I18" s="58" t="s">
        <v>52</v>
      </c>
    </row>
    <row r="19" spans="8:9" ht="18" customHeight="1" x14ac:dyDescent="0.15">
      <c r="H19" s="59">
        <v>45558</v>
      </c>
      <c r="I19" s="58" t="s">
        <v>42</v>
      </c>
    </row>
    <row r="20" spans="8:9" ht="18" customHeight="1" x14ac:dyDescent="0.15">
      <c r="H20" s="59">
        <v>45579</v>
      </c>
      <c r="I20" s="58" t="s">
        <v>53</v>
      </c>
    </row>
    <row r="21" spans="8:9" ht="18" customHeight="1" x14ac:dyDescent="0.15">
      <c r="H21" s="59">
        <v>45599</v>
      </c>
      <c r="I21" s="58" t="s">
        <v>54</v>
      </c>
    </row>
    <row r="22" spans="8:9" ht="18" customHeight="1" x14ac:dyDescent="0.15">
      <c r="H22" s="59">
        <v>45600</v>
      </c>
      <c r="I22" s="58" t="s">
        <v>42</v>
      </c>
    </row>
    <row r="23" spans="8:9" ht="18" customHeight="1" x14ac:dyDescent="0.15">
      <c r="H23" s="59">
        <v>45619</v>
      </c>
      <c r="I23" s="58" t="s">
        <v>55</v>
      </c>
    </row>
    <row r="24" spans="8:9" ht="18" customHeight="1" x14ac:dyDescent="0.15">
      <c r="H24" s="59">
        <v>45658</v>
      </c>
      <c r="I24" s="58" t="s">
        <v>36</v>
      </c>
    </row>
    <row r="25" spans="8:9" ht="18" customHeight="1" x14ac:dyDescent="0.15">
      <c r="H25" s="59">
        <v>45670</v>
      </c>
      <c r="I25" s="58" t="s">
        <v>39</v>
      </c>
    </row>
    <row r="26" spans="8:9" ht="18" customHeight="1" x14ac:dyDescent="0.15">
      <c r="H26" s="59">
        <v>45699</v>
      </c>
      <c r="I26" s="58" t="s">
        <v>41</v>
      </c>
    </row>
    <row r="27" spans="8:9" ht="18" customHeight="1" x14ac:dyDescent="0.15">
      <c r="H27" s="59">
        <v>45711</v>
      </c>
      <c r="I27" s="58" t="s">
        <v>43</v>
      </c>
    </row>
    <row r="28" spans="8:9" ht="18" customHeight="1" x14ac:dyDescent="0.15">
      <c r="H28" s="59">
        <v>45712</v>
      </c>
      <c r="I28" s="58" t="s">
        <v>42</v>
      </c>
    </row>
    <row r="29" spans="8:9" ht="18" customHeight="1" x14ac:dyDescent="0.15">
      <c r="H29" s="59">
        <v>45736</v>
      </c>
      <c r="I29" s="58" t="s">
        <v>44</v>
      </c>
    </row>
    <row r="30" spans="8:9" ht="18" customHeight="1" x14ac:dyDescent="0.15">
      <c r="H30" s="59">
        <v>45776</v>
      </c>
      <c r="I30" s="58" t="s">
        <v>45</v>
      </c>
    </row>
    <row r="31" spans="8:9" ht="18" customHeight="1" x14ac:dyDescent="0.15">
      <c r="H31" s="59">
        <v>45780</v>
      </c>
      <c r="I31" s="58" t="s">
        <v>46</v>
      </c>
    </row>
    <row r="32" spans="8:9" ht="18" customHeight="1" x14ac:dyDescent="0.15">
      <c r="H32" s="59">
        <v>45781</v>
      </c>
      <c r="I32" s="58" t="s">
        <v>47</v>
      </c>
    </row>
    <row r="33" spans="8:9" ht="18" customHeight="1" x14ac:dyDescent="0.15">
      <c r="H33" s="59">
        <v>45782</v>
      </c>
      <c r="I33" s="58" t="s">
        <v>48</v>
      </c>
    </row>
    <row r="34" spans="8:9" ht="18" customHeight="1" x14ac:dyDescent="0.15">
      <c r="H34" s="59">
        <v>45783</v>
      </c>
      <c r="I34" s="58" t="s">
        <v>42</v>
      </c>
    </row>
    <row r="35" spans="8:9" ht="18" customHeight="1" x14ac:dyDescent="0.15">
      <c r="H35" s="59">
        <v>45859</v>
      </c>
      <c r="I35" s="58" t="s">
        <v>49</v>
      </c>
    </row>
    <row r="36" spans="8:9" ht="18" customHeight="1" x14ac:dyDescent="0.15">
      <c r="H36" s="59">
        <v>45880</v>
      </c>
      <c r="I36" s="58" t="s">
        <v>50</v>
      </c>
    </row>
    <row r="37" spans="8:9" ht="18" customHeight="1" x14ac:dyDescent="0.15">
      <c r="H37" s="59">
        <v>45915</v>
      </c>
      <c r="I37" s="58" t="s">
        <v>51</v>
      </c>
    </row>
    <row r="38" spans="8:9" ht="18" customHeight="1" x14ac:dyDescent="0.15">
      <c r="H38" s="59">
        <v>45923</v>
      </c>
      <c r="I38" s="58" t="s">
        <v>52</v>
      </c>
    </row>
    <row r="39" spans="8:9" ht="18" customHeight="1" x14ac:dyDescent="0.15">
      <c r="H39" s="59">
        <v>45943</v>
      </c>
      <c r="I39" s="58" t="s">
        <v>53</v>
      </c>
    </row>
    <row r="40" spans="8:9" ht="18" customHeight="1" x14ac:dyDescent="0.15">
      <c r="H40" s="59">
        <v>45964</v>
      </c>
      <c r="I40" s="58" t="s">
        <v>54</v>
      </c>
    </row>
    <row r="41" spans="8:9" ht="18" customHeight="1" x14ac:dyDescent="0.15">
      <c r="H41" s="59">
        <v>45984</v>
      </c>
      <c r="I41" s="58" t="s">
        <v>55</v>
      </c>
    </row>
    <row r="42" spans="8:9" ht="18" customHeight="1" x14ac:dyDescent="0.15">
      <c r="H42" s="59">
        <v>45985</v>
      </c>
      <c r="I42" s="58" t="s">
        <v>42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60</v>
      </c>
    </row>
    <row r="49" spans="8:9" x14ac:dyDescent="0.15">
      <c r="H49" s="59">
        <v>46141</v>
      </c>
      <c r="I49" s="58" t="s">
        <v>61</v>
      </c>
    </row>
    <row r="50" spans="8:9" x14ac:dyDescent="0.15">
      <c r="H50" s="59">
        <v>46145</v>
      </c>
      <c r="I50" s="58" t="s">
        <v>62</v>
      </c>
    </row>
    <row r="51" spans="8:9" x14ac:dyDescent="0.15">
      <c r="H51" s="59">
        <v>46146</v>
      </c>
      <c r="I51" s="58" t="s">
        <v>63</v>
      </c>
    </row>
    <row r="52" spans="8:9" x14ac:dyDescent="0.15">
      <c r="H52" s="59">
        <v>46147</v>
      </c>
      <c r="I52" s="58" t="s">
        <v>64</v>
      </c>
    </row>
    <row r="53" spans="8:9" x14ac:dyDescent="0.15">
      <c r="H53" s="59">
        <v>46148</v>
      </c>
      <c r="I53" s="58" t="s">
        <v>65</v>
      </c>
    </row>
    <row r="54" spans="8:9" x14ac:dyDescent="0.15">
      <c r="H54" s="59">
        <v>46223</v>
      </c>
      <c r="I54" s="58" t="s">
        <v>66</v>
      </c>
    </row>
    <row r="55" spans="8:9" x14ac:dyDescent="0.15">
      <c r="H55" s="59">
        <v>46245</v>
      </c>
      <c r="I55" s="58" t="s">
        <v>67</v>
      </c>
    </row>
    <row r="56" spans="8:9" x14ac:dyDescent="0.15">
      <c r="H56" s="59">
        <v>46286</v>
      </c>
      <c r="I56" s="58" t="s">
        <v>68</v>
      </c>
    </row>
    <row r="57" spans="8:9" x14ac:dyDescent="0.15">
      <c r="H57" s="59">
        <v>46288</v>
      </c>
      <c r="I57" s="58" t="s">
        <v>69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36</v>
      </c>
    </row>
    <row r="63" spans="8:9" x14ac:dyDescent="0.15">
      <c r="H63" s="59">
        <v>46398</v>
      </c>
      <c r="I63" s="58" t="s">
        <v>39</v>
      </c>
    </row>
    <row r="64" spans="8:9" x14ac:dyDescent="0.15">
      <c r="H64" s="59">
        <v>46429</v>
      </c>
      <c r="I64" s="58" t="s">
        <v>41</v>
      </c>
    </row>
    <row r="65" spans="8:9" x14ac:dyDescent="0.15">
      <c r="H65" s="59">
        <v>46441</v>
      </c>
      <c r="I65" s="58" t="s">
        <v>43</v>
      </c>
    </row>
    <row r="66" spans="8:9" x14ac:dyDescent="0.15">
      <c r="H66" s="59">
        <v>46467</v>
      </c>
      <c r="I66" s="58" t="s">
        <v>44</v>
      </c>
    </row>
    <row r="67" spans="8:9" x14ac:dyDescent="0.15">
      <c r="H67" s="59">
        <v>46468</v>
      </c>
      <c r="I67" s="58" t="s">
        <v>42</v>
      </c>
    </row>
    <row r="68" spans="8:9" x14ac:dyDescent="0.15">
      <c r="H68" s="59">
        <v>46506</v>
      </c>
      <c r="I68" s="58" t="s">
        <v>45</v>
      </c>
    </row>
    <row r="69" spans="8:9" x14ac:dyDescent="0.15">
      <c r="H69" s="59">
        <v>46510</v>
      </c>
      <c r="I69" s="58" t="s">
        <v>46</v>
      </c>
    </row>
    <row r="70" spans="8:9" x14ac:dyDescent="0.15">
      <c r="H70" s="59">
        <v>46511</v>
      </c>
      <c r="I70" s="58" t="s">
        <v>47</v>
      </c>
    </row>
    <row r="71" spans="8:9" x14ac:dyDescent="0.15">
      <c r="H71" s="59">
        <v>46512</v>
      </c>
      <c r="I71" s="58" t="s">
        <v>48</v>
      </c>
    </row>
    <row r="72" spans="8:9" x14ac:dyDescent="0.15">
      <c r="H72" s="59">
        <v>46587</v>
      </c>
      <c r="I72" s="58" t="s">
        <v>49</v>
      </c>
    </row>
    <row r="73" spans="8:9" x14ac:dyDescent="0.15">
      <c r="H73" s="59">
        <v>46610</v>
      </c>
      <c r="I73" s="58" t="s">
        <v>50</v>
      </c>
    </row>
    <row r="74" spans="8:9" x14ac:dyDescent="0.15">
      <c r="H74" s="59">
        <v>46650</v>
      </c>
      <c r="I74" s="58" t="s">
        <v>51</v>
      </c>
    </row>
    <row r="75" spans="8:9" x14ac:dyDescent="0.15">
      <c r="H75" s="59">
        <v>46653</v>
      </c>
      <c r="I75" s="58" t="s">
        <v>52</v>
      </c>
    </row>
    <row r="76" spans="8:9" x14ac:dyDescent="0.15">
      <c r="H76" s="59">
        <v>46671</v>
      </c>
      <c r="I76" s="58" t="s">
        <v>53</v>
      </c>
    </row>
    <row r="77" spans="8:9" x14ac:dyDescent="0.15">
      <c r="H77" s="59">
        <v>46694</v>
      </c>
      <c r="I77" s="58" t="s">
        <v>54</v>
      </c>
    </row>
    <row r="78" spans="8:9" x14ac:dyDescent="0.15">
      <c r="H78" s="59">
        <v>46714</v>
      </c>
      <c r="I78" s="58" t="s">
        <v>55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別紙１完全週休２日</vt:lpstr>
      <vt:lpstr>別紙２月単位・通期</vt:lpstr>
      <vt:lpstr>リスト</vt:lpstr>
      <vt:lpstr>別紙１完全週休２日!Print_Area</vt:lpstr>
      <vt:lpstr>別紙２月単位・通期!Print_Area</vt:lpstr>
      <vt:lpstr>別紙２月単位・通期!Print_Titles</vt:lpstr>
      <vt:lpstr>夏休</vt:lpstr>
      <vt:lpstr>祝日</vt:lpstr>
      <vt:lpstr>中止</vt:lpstr>
      <vt:lpstr>通常</vt:lpstr>
      <vt:lpstr>通常実績</vt:lpstr>
      <vt:lpstr>冬休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cp:keywords/>
  <dc:description/>
  <cp:lastModifiedBy>橋野　和久</cp:lastModifiedBy>
  <cp:revision/>
  <dcterms:created xsi:type="dcterms:W3CDTF">2018-12-07T04:03:56Z</dcterms:created>
  <dcterms:modified xsi:type="dcterms:W3CDTF">2026-08-14T01:43:41Z</dcterms:modified>
  <cp:category/>
  <cp:contentStatus/>
</cp:coreProperties>
</file>